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19545" windowHeight="11925" activeTab="1"/>
  </bookViews>
  <sheets>
    <sheet name="岗位信息收集表" sheetId="2" r:id="rId1"/>
    <sheet name="Sheet1" sheetId="4" r:id="rId2"/>
    <sheet name="WpsReserved_CellImgList" sheetId="3" state="veryHidden" r:id="rId3"/>
  </sheets>
  <definedNames>
    <definedName name="_xlnm._FilterDatabase" localSheetId="0" hidden="1">岗位信息收集表!$A$1:$N$75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795D55D456764E02866773C6EFAFA7F5" descr="upload_post_object_v2_2460277251"/>
        <xdr:cNvPicPr/>
      </xdr:nvPicPr>
      <xdr:blipFill>
        <a:blip r:embed="rId1"/>
        <a:stretch>
          <a:fillRect/>
        </a:stretch>
      </xdr:blipFill>
      <xdr:spPr>
        <a:xfrm>
          <a:off x="0" y="0"/>
          <a:ext cx="8858250" cy="8858250"/>
        </a:xfrm>
        <a:prstGeom prst="rect">
          <a:avLst/>
        </a:prstGeom>
      </xdr:spPr>
    </xdr:pic>
  </etc:cellImage>
  <etc:cellImage>
    <xdr:pic>
      <xdr:nvPicPr>
        <xdr:cNvPr id="4" name="ID_1D69A23981FC46FEBC8FB0BDAB47D115" descr="upload_post_object_v2_3606580529"/>
        <xdr:cNvPicPr/>
      </xdr:nvPicPr>
      <xdr:blipFill>
        <a:blip r:embed="rId2"/>
        <a:stretch>
          <a:fillRect/>
        </a:stretch>
      </xdr:blipFill>
      <xdr:spPr>
        <a:xfrm>
          <a:off x="0" y="0"/>
          <a:ext cx="9144000" cy="9125585"/>
        </a:xfrm>
        <a:prstGeom prst="rect">
          <a:avLst/>
        </a:prstGeom>
      </xdr:spPr>
    </xdr:pic>
  </etc:cellImage>
  <etc:cellImage>
    <xdr:pic>
      <xdr:nvPicPr>
        <xdr:cNvPr id="5" name="ID_0190C1F5FEBD40CB823C0B9B730938D8" descr="upload_post_object_v2_1838325341"/>
        <xdr:cNvPicPr/>
      </xdr:nvPicPr>
      <xdr:blipFill>
        <a:blip r:embed="rId3"/>
        <a:stretch>
          <a:fillRect/>
        </a:stretch>
      </xdr:blipFill>
      <xdr:spPr>
        <a:xfrm>
          <a:off x="0" y="0"/>
          <a:ext cx="680085" cy="817880"/>
        </a:xfrm>
        <a:prstGeom prst="rect">
          <a:avLst/>
        </a:prstGeom>
      </xdr:spPr>
    </xdr:pic>
  </etc:cellImage>
  <etc:cellImage>
    <xdr:pic>
      <xdr:nvPicPr>
        <xdr:cNvPr id="6" name="ID_9DFBCAAD09804E9CB3A3DF94CE286C7E" descr="upload_post_object_v2_1983062689"/>
        <xdr:cNvPicPr/>
      </xdr:nvPicPr>
      <xdr:blipFill>
        <a:blip r:embed="rId4"/>
        <a:stretch>
          <a:fillRect/>
        </a:stretch>
      </xdr:blipFill>
      <xdr:spPr>
        <a:xfrm>
          <a:off x="0" y="0"/>
          <a:ext cx="3438525" cy="4648200"/>
        </a:xfrm>
        <a:prstGeom prst="rect">
          <a:avLst/>
        </a:prstGeom>
      </xdr:spPr>
    </xdr:pic>
  </etc:cellImage>
  <etc:cellImage>
    <xdr:pic>
      <xdr:nvPicPr>
        <xdr:cNvPr id="8" name="ID_58AF20D0BD0848C485F0FE99B759F3B4" descr="upload_post_object_v2_2703417254"/>
        <xdr:cNvPicPr/>
      </xdr:nvPicPr>
      <xdr:blipFill>
        <a:blip r:embed="rId5"/>
        <a:stretch>
          <a:fillRect/>
        </a:stretch>
      </xdr:blipFill>
      <xdr:spPr>
        <a:xfrm>
          <a:off x="0" y="0"/>
          <a:ext cx="9144000" cy="6858000"/>
        </a:xfrm>
        <a:prstGeom prst="rect">
          <a:avLst/>
        </a:prstGeom>
      </xdr:spPr>
    </xdr:pic>
  </etc:cellImage>
  <etc:cellImage>
    <xdr:pic>
      <xdr:nvPicPr>
        <xdr:cNvPr id="9" name="ID_16F97673D029420EB9642A1B39676481" descr="upload_post_object_v2_1636079576"/>
        <xdr:cNvPicPr/>
      </xdr:nvPicPr>
      <xdr:blipFill>
        <a:blip r:embed="rId6"/>
        <a:stretch>
          <a:fillRect/>
        </a:stretch>
      </xdr:blipFill>
      <xdr:spPr>
        <a:xfrm>
          <a:off x="0" y="0"/>
          <a:ext cx="9144000" cy="6858000"/>
        </a:xfrm>
        <a:prstGeom prst="rect">
          <a:avLst/>
        </a:prstGeom>
      </xdr:spPr>
    </xdr:pic>
  </etc:cellImage>
  <etc:cellImage>
    <xdr:pic>
      <xdr:nvPicPr>
        <xdr:cNvPr id="10" name="ID_9C8DA2BBCB9B4F179A330D82E01DDF2C" descr="upload_post_object_v2_1282977443"/>
        <xdr:cNvPicPr/>
      </xdr:nvPicPr>
      <xdr:blipFill>
        <a:blip r:embed="rId7"/>
        <a:stretch>
          <a:fillRect/>
        </a:stretch>
      </xdr:blipFill>
      <xdr:spPr>
        <a:xfrm>
          <a:off x="0" y="0"/>
          <a:ext cx="9144000" cy="6858000"/>
        </a:xfrm>
        <a:prstGeom prst="rect">
          <a:avLst/>
        </a:prstGeom>
      </xdr:spPr>
    </xdr:pic>
  </etc:cellImage>
  <etc:cellImage>
    <xdr:pic>
      <xdr:nvPicPr>
        <xdr:cNvPr id="11" name="ID_B1BF0EC461F342D9AF6A92470B463302" descr="upload_post_object_v2_445864238"/>
        <xdr:cNvPicPr/>
      </xdr:nvPicPr>
      <xdr:blipFill>
        <a:blip r:embed="rId8"/>
        <a:stretch>
          <a:fillRect/>
        </a:stretch>
      </xdr:blipFill>
      <xdr:spPr>
        <a:xfrm>
          <a:off x="0" y="0"/>
          <a:ext cx="2479675" cy="1764030"/>
        </a:xfrm>
        <a:prstGeom prst="rect">
          <a:avLst/>
        </a:prstGeom>
      </xdr:spPr>
    </xdr:pic>
  </etc:cellImage>
  <etc:cellImage>
    <xdr:pic>
      <xdr:nvPicPr>
        <xdr:cNvPr id="12" name="ID_10792FCE3530421BA409B94136852EFA" descr="upload_post_object_v2_1015394964"/>
        <xdr:cNvPicPr/>
      </xdr:nvPicPr>
      <xdr:blipFill>
        <a:blip r:embed="rId9"/>
        <a:stretch>
          <a:fillRect/>
        </a:stretch>
      </xdr:blipFill>
      <xdr:spPr>
        <a:xfrm>
          <a:off x="0" y="0"/>
          <a:ext cx="7424420" cy="10058400"/>
        </a:xfrm>
        <a:prstGeom prst="rect">
          <a:avLst/>
        </a:prstGeom>
      </xdr:spPr>
    </xdr:pic>
  </etc:cellImage>
  <etc:cellImage>
    <xdr:pic>
      <xdr:nvPicPr>
        <xdr:cNvPr id="14" name="ID_EDBB5D9DEA334990B5606046F67615F4" descr="upload_post_object_v2_1999121073"/>
        <xdr:cNvPicPr/>
      </xdr:nvPicPr>
      <xdr:blipFill>
        <a:blip r:embed="rId10"/>
        <a:stretch>
          <a:fillRect/>
        </a:stretch>
      </xdr:blipFill>
      <xdr:spPr>
        <a:xfrm>
          <a:off x="0" y="0"/>
          <a:ext cx="2254250" cy="2578100"/>
        </a:xfrm>
        <a:prstGeom prst="rect">
          <a:avLst/>
        </a:prstGeom>
      </xdr:spPr>
    </xdr:pic>
  </etc:cellImage>
  <etc:cellImage>
    <xdr:pic>
      <xdr:nvPicPr>
        <xdr:cNvPr id="15" name="ID_7F44A23D3B0D4A95AA66C8207C3EDDCF" descr="upload_post_object_v2_2955681606"/>
        <xdr:cNvPicPr/>
      </xdr:nvPicPr>
      <xdr:blipFill>
        <a:blip r:embed="rId11"/>
        <a:stretch>
          <a:fillRect/>
        </a:stretch>
      </xdr:blipFill>
      <xdr:spPr>
        <a:xfrm>
          <a:off x="0" y="0"/>
          <a:ext cx="5105400" cy="4991100"/>
        </a:xfrm>
        <a:prstGeom prst="rect">
          <a:avLst/>
        </a:prstGeom>
      </xdr:spPr>
    </xdr:pic>
  </etc:cellImage>
  <etc:cellImage>
    <xdr:pic>
      <xdr:nvPicPr>
        <xdr:cNvPr id="16" name="ID_B29DE0FEDD0F4CD8969211C31D3837A2" descr="upload_post_object_v2_482598269"/>
        <xdr:cNvPicPr/>
      </xdr:nvPicPr>
      <xdr:blipFill>
        <a:blip r:embed="rId12"/>
        <a:stretch>
          <a:fillRect/>
        </a:stretch>
      </xdr:blipFill>
      <xdr:spPr>
        <a:xfrm>
          <a:off x="0" y="0"/>
          <a:ext cx="7424420" cy="10058400"/>
        </a:xfrm>
        <a:prstGeom prst="rect">
          <a:avLst/>
        </a:prstGeom>
      </xdr:spPr>
    </xdr:pic>
  </etc:cellImage>
  <etc:cellImage>
    <xdr:pic>
      <xdr:nvPicPr>
        <xdr:cNvPr id="21" name="ID_AFC22A8A3F7947E099E07C58F28E88B3" descr="upload_post_object_v2_92410561"/>
        <xdr:cNvPicPr/>
      </xdr:nvPicPr>
      <xdr:blipFill>
        <a:blip r:embed="rId13"/>
        <a:stretch>
          <a:fillRect/>
        </a:stretch>
      </xdr:blipFill>
      <xdr:spPr>
        <a:xfrm>
          <a:off x="0" y="0"/>
          <a:ext cx="9144000" cy="6858000"/>
        </a:xfrm>
        <a:prstGeom prst="rect">
          <a:avLst/>
        </a:prstGeom>
      </xdr:spPr>
    </xdr:pic>
  </etc:cellImage>
  <etc:cellImage>
    <xdr:pic>
      <xdr:nvPicPr>
        <xdr:cNvPr id="22" name="ID_2F06C5C309464557BC052A69C6230B14" descr="upload_post_object_v2_287428967"/>
        <xdr:cNvPicPr/>
      </xdr:nvPicPr>
      <xdr:blipFill>
        <a:blip r:embed="rId14"/>
        <a:stretch>
          <a:fillRect/>
        </a:stretch>
      </xdr:blipFill>
      <xdr:spPr>
        <a:xfrm>
          <a:off x="0" y="0"/>
          <a:ext cx="9144000" cy="6859905"/>
        </a:xfrm>
        <a:prstGeom prst="rect">
          <a:avLst/>
        </a:prstGeom>
      </xdr:spPr>
    </xdr:pic>
  </etc:cellImage>
  <etc:cellImage>
    <xdr:pic>
      <xdr:nvPicPr>
        <xdr:cNvPr id="23" name="ID_8C851742099B42B69A584F88939A1ECB" descr="upload_post_object_v2_244185187"/>
        <xdr:cNvPicPr/>
      </xdr:nvPicPr>
      <xdr:blipFill>
        <a:blip r:embed="rId15"/>
        <a:stretch>
          <a:fillRect/>
        </a:stretch>
      </xdr:blipFill>
      <xdr:spPr>
        <a:xfrm>
          <a:off x="0" y="0"/>
          <a:ext cx="9144000" cy="6866890"/>
        </a:xfrm>
        <a:prstGeom prst="rect">
          <a:avLst/>
        </a:prstGeom>
      </xdr:spPr>
    </xdr:pic>
  </etc:cellImage>
  <etc:cellImage>
    <xdr:pic>
      <xdr:nvPicPr>
        <xdr:cNvPr id="24" name="ID_587A47E78D744A64BDB512B6955742BC" descr="upload_post_object_v2_2082544348"/>
        <xdr:cNvPicPr/>
      </xdr:nvPicPr>
      <xdr:blipFill>
        <a:blip r:embed="rId16"/>
        <a:stretch>
          <a:fillRect/>
        </a:stretch>
      </xdr:blipFill>
      <xdr:spPr>
        <a:xfrm>
          <a:off x="0" y="0"/>
          <a:ext cx="9144000" cy="6858000"/>
        </a:xfrm>
        <a:prstGeom prst="rect">
          <a:avLst/>
        </a:prstGeom>
      </xdr:spPr>
    </xdr:pic>
  </etc:cellImage>
  <etc:cellImage>
    <xdr:pic>
      <xdr:nvPicPr>
        <xdr:cNvPr id="25" name="ID_F106A550001D49548AE2713FC49C57B2" descr="upload_post_object_v2_1304018661"/>
        <xdr:cNvPicPr/>
      </xdr:nvPicPr>
      <xdr:blipFill>
        <a:blip r:embed="rId17"/>
        <a:stretch>
          <a:fillRect/>
        </a:stretch>
      </xdr:blipFill>
      <xdr:spPr>
        <a:xfrm>
          <a:off x="0" y="0"/>
          <a:ext cx="9144000" cy="6858000"/>
        </a:xfrm>
        <a:prstGeom prst="rect">
          <a:avLst/>
        </a:prstGeom>
      </xdr:spPr>
    </xdr:pic>
  </etc:cellImage>
  <etc:cellImage>
    <xdr:pic>
      <xdr:nvPicPr>
        <xdr:cNvPr id="27" name="ID_BFA1578737D74E22B53410730565DE9F" descr="upload_post_object_v2_2788409469"/>
        <xdr:cNvPicPr/>
      </xdr:nvPicPr>
      <xdr:blipFill>
        <a:blip r:embed="rId18"/>
        <a:stretch>
          <a:fillRect/>
        </a:stretch>
      </xdr:blipFill>
      <xdr:spPr>
        <a:xfrm>
          <a:off x="0" y="0"/>
          <a:ext cx="9144000" cy="6858000"/>
        </a:xfrm>
        <a:prstGeom prst="rect">
          <a:avLst/>
        </a:prstGeom>
      </xdr:spPr>
    </xdr:pic>
  </etc:cellImage>
  <etc:cellImage>
    <xdr:pic>
      <xdr:nvPicPr>
        <xdr:cNvPr id="29" name="ID_3C1BC85C20824244A90D00CC05682F09" descr="upload_post_object_v2_3912034258"/>
        <xdr:cNvPicPr/>
      </xdr:nvPicPr>
      <xdr:blipFill>
        <a:blip r:embed="rId19"/>
        <a:stretch>
          <a:fillRect/>
        </a:stretch>
      </xdr:blipFill>
      <xdr:spPr>
        <a:xfrm>
          <a:off x="0" y="0"/>
          <a:ext cx="9144000" cy="6854825"/>
        </a:xfrm>
        <a:prstGeom prst="rect">
          <a:avLst/>
        </a:prstGeom>
      </xdr:spPr>
    </xdr:pic>
  </etc:cellImage>
  <etc:cellImage>
    <xdr:pic>
      <xdr:nvPicPr>
        <xdr:cNvPr id="35" name="ID_F47369CC220F41CDBA816BE87D021F3D" descr="upload_post_object_v2_1590606121"/>
        <xdr:cNvPicPr/>
      </xdr:nvPicPr>
      <xdr:blipFill>
        <a:blip r:embed="rId20"/>
        <a:stretch>
          <a:fillRect/>
        </a:stretch>
      </xdr:blipFill>
      <xdr:spPr>
        <a:xfrm>
          <a:off x="0" y="0"/>
          <a:ext cx="9144000" cy="6096000"/>
        </a:xfrm>
        <a:prstGeom prst="rect">
          <a:avLst/>
        </a:prstGeom>
      </xdr:spPr>
    </xdr:pic>
  </etc:cellImage>
  <etc:cellImage>
    <xdr:pic>
      <xdr:nvPicPr>
        <xdr:cNvPr id="37" name="ID_6CA916E6EA454F7394F622405D5388F5" descr="upload_post_object_v2_269600920"/>
        <xdr:cNvPicPr/>
      </xdr:nvPicPr>
      <xdr:blipFill>
        <a:blip r:embed="rId21"/>
        <a:stretch>
          <a:fillRect/>
        </a:stretch>
      </xdr:blipFill>
      <xdr:spPr>
        <a:xfrm>
          <a:off x="0" y="0"/>
          <a:ext cx="9144000" cy="6096000"/>
        </a:xfrm>
        <a:prstGeom prst="rect">
          <a:avLst/>
        </a:prstGeom>
      </xdr:spPr>
    </xdr:pic>
  </etc:cellImage>
  <etc:cellImage>
    <xdr:pic>
      <xdr:nvPicPr>
        <xdr:cNvPr id="38" name="ID_D859C7E35CDA4343A27C501582344209" descr="upload_post_object_v2_1861247404"/>
        <xdr:cNvPicPr/>
      </xdr:nvPicPr>
      <xdr:blipFill>
        <a:blip r:embed="rId22"/>
        <a:stretch>
          <a:fillRect/>
        </a:stretch>
      </xdr:blipFill>
      <xdr:spPr>
        <a:xfrm>
          <a:off x="0" y="0"/>
          <a:ext cx="9144000" cy="6096000"/>
        </a:xfrm>
        <a:prstGeom prst="rect">
          <a:avLst/>
        </a:prstGeom>
      </xdr:spPr>
    </xdr:pic>
  </etc:cellImage>
  <etc:cellImage>
    <xdr:pic>
      <xdr:nvPicPr>
        <xdr:cNvPr id="39" name="ID_ABDBE2E3973D4BA1B9D9BDA1266675CD" descr="upload_post_object_v2_3463902403"/>
        <xdr:cNvPicPr/>
      </xdr:nvPicPr>
      <xdr:blipFill>
        <a:blip r:embed="rId23"/>
        <a:stretch>
          <a:fillRect/>
        </a:stretch>
      </xdr:blipFill>
      <xdr:spPr>
        <a:xfrm>
          <a:off x="0" y="0"/>
          <a:ext cx="7378700" cy="10058400"/>
        </a:xfrm>
        <a:prstGeom prst="rect">
          <a:avLst/>
        </a:prstGeom>
      </xdr:spPr>
    </xdr:pic>
  </etc:cellImage>
  <etc:cellImage>
    <xdr:pic>
      <xdr:nvPicPr>
        <xdr:cNvPr id="41" name="ID_31064F2207D84DE58817309FEE9102D7" descr="upload_post_object_v2_1192884088"/>
        <xdr:cNvPicPr/>
      </xdr:nvPicPr>
      <xdr:blipFill>
        <a:blip r:embed="rId24"/>
        <a:stretch>
          <a:fillRect/>
        </a:stretch>
      </xdr:blipFill>
      <xdr:spPr>
        <a:xfrm>
          <a:off x="0" y="0"/>
          <a:ext cx="2295525" cy="2800350"/>
        </a:xfrm>
        <a:prstGeom prst="rect">
          <a:avLst/>
        </a:prstGeom>
      </xdr:spPr>
    </xdr:pic>
  </etc:cellImage>
  <etc:cellImage>
    <xdr:pic>
      <xdr:nvPicPr>
        <xdr:cNvPr id="43" name="ID_E7CCB7EF73A449AAAD3183D7AF8821DC" descr="upload_post_object_v2_2303987951"/>
        <xdr:cNvPicPr/>
      </xdr:nvPicPr>
      <xdr:blipFill>
        <a:blip r:embed="rId25"/>
        <a:stretch>
          <a:fillRect/>
        </a:stretch>
      </xdr:blipFill>
      <xdr:spPr>
        <a:xfrm>
          <a:off x="0" y="0"/>
          <a:ext cx="9144000" cy="5919470"/>
        </a:xfrm>
        <a:prstGeom prst="rect">
          <a:avLst/>
        </a:prstGeom>
      </xdr:spPr>
    </xdr:pic>
  </etc:cellImage>
  <etc:cellImage>
    <xdr:pic>
      <xdr:nvPicPr>
        <xdr:cNvPr id="44" name="ID_E99BE12F6F25488E854666B145A113D0" descr="upload_post_object_v2_1789058755"/>
        <xdr:cNvPicPr/>
      </xdr:nvPicPr>
      <xdr:blipFill>
        <a:blip r:embed="rId26"/>
        <a:stretch>
          <a:fillRect/>
        </a:stretch>
      </xdr:blipFill>
      <xdr:spPr>
        <a:xfrm>
          <a:off x="0" y="0"/>
          <a:ext cx="9144000" cy="6820535"/>
        </a:xfrm>
        <a:prstGeom prst="rect">
          <a:avLst/>
        </a:prstGeom>
      </xdr:spPr>
    </xdr:pic>
  </etc:cellImage>
  <etc:cellImage>
    <xdr:pic>
      <xdr:nvPicPr>
        <xdr:cNvPr id="45" name="ID_73448D70346C47B4972E806F32C22A5C" descr="upload_post_object_v2_2857326404"/>
        <xdr:cNvPicPr/>
      </xdr:nvPicPr>
      <xdr:blipFill>
        <a:blip r:embed="rId27"/>
        <a:stretch>
          <a:fillRect/>
        </a:stretch>
      </xdr:blipFill>
      <xdr:spPr>
        <a:xfrm>
          <a:off x="0" y="0"/>
          <a:ext cx="8315325" cy="8982075"/>
        </a:xfrm>
        <a:prstGeom prst="rect">
          <a:avLst/>
        </a:prstGeom>
      </xdr:spPr>
    </xdr:pic>
  </etc:cellImage>
  <etc:cellImage>
    <xdr:pic>
      <xdr:nvPicPr>
        <xdr:cNvPr id="46" name="ID_6DF284CDAF924EA38D927F81C6DD9486" descr="upload_post_object_v2_3145258175"/>
        <xdr:cNvPicPr/>
      </xdr:nvPicPr>
      <xdr:blipFill>
        <a:blip r:embed="rId28"/>
        <a:stretch>
          <a:fillRect/>
        </a:stretch>
      </xdr:blipFill>
      <xdr:spPr>
        <a:xfrm>
          <a:off x="0" y="0"/>
          <a:ext cx="8791575" cy="7734300"/>
        </a:xfrm>
        <a:prstGeom prst="rect">
          <a:avLst/>
        </a:prstGeom>
      </xdr:spPr>
    </xdr:pic>
  </etc:cellImage>
  <etc:cellImage>
    <xdr:pic>
      <xdr:nvPicPr>
        <xdr:cNvPr id="50" name="ID_438B09C8FA5A41058248CC85F48D7332" descr="upload_post_object_v2_2241185633"/>
        <xdr:cNvPicPr/>
      </xdr:nvPicPr>
      <xdr:blipFill>
        <a:blip r:embed="rId29"/>
        <a:stretch>
          <a:fillRect/>
        </a:stretch>
      </xdr:blipFill>
      <xdr:spPr>
        <a:xfrm>
          <a:off x="0" y="0"/>
          <a:ext cx="9144000" cy="4768850"/>
        </a:xfrm>
        <a:prstGeom prst="rect">
          <a:avLst/>
        </a:prstGeom>
      </xdr:spPr>
    </xdr:pic>
  </etc:cellImage>
  <etc:cellImage>
    <xdr:pic>
      <xdr:nvPicPr>
        <xdr:cNvPr id="51" name="ID_3D2E28A50AD4400AA646F0975E9F1FB5" descr="upload_post_object_v2_4294707489"/>
        <xdr:cNvPicPr/>
      </xdr:nvPicPr>
      <xdr:blipFill>
        <a:blip r:embed="rId30"/>
        <a:stretch>
          <a:fillRect/>
        </a:stretch>
      </xdr:blipFill>
      <xdr:spPr>
        <a:xfrm>
          <a:off x="0" y="0"/>
          <a:ext cx="6124575" cy="3838575"/>
        </a:xfrm>
        <a:prstGeom prst="rect">
          <a:avLst/>
        </a:prstGeom>
      </xdr:spPr>
    </xdr:pic>
  </etc:cellImage>
  <etc:cellImage>
    <xdr:pic>
      <xdr:nvPicPr>
        <xdr:cNvPr id="52" name="ID_37892A6009B34DD9AEC83CC349D9EFE4" descr="upload_post_object_v2_1367197173"/>
        <xdr:cNvPicPr/>
      </xdr:nvPicPr>
      <xdr:blipFill>
        <a:blip r:embed="rId31"/>
        <a:stretch>
          <a:fillRect/>
        </a:stretch>
      </xdr:blipFill>
      <xdr:spPr>
        <a:xfrm>
          <a:off x="0" y="0"/>
          <a:ext cx="9144000" cy="4768850"/>
        </a:xfrm>
        <a:prstGeom prst="rect">
          <a:avLst/>
        </a:prstGeom>
      </xdr:spPr>
    </xdr:pic>
  </etc:cellImage>
  <etc:cellImage>
    <xdr:pic>
      <xdr:nvPicPr>
        <xdr:cNvPr id="53" name="ID_A1392BC6CBCD415F9F60EC4D840D8C38" descr="upload_post_object_v2_3574171738"/>
        <xdr:cNvPicPr/>
      </xdr:nvPicPr>
      <xdr:blipFill>
        <a:blip r:embed="rId32"/>
        <a:stretch>
          <a:fillRect/>
        </a:stretch>
      </xdr:blipFill>
      <xdr:spPr>
        <a:xfrm>
          <a:off x="0" y="0"/>
          <a:ext cx="7440295" cy="10058400"/>
        </a:xfrm>
        <a:prstGeom prst="rect">
          <a:avLst/>
        </a:prstGeom>
      </xdr:spPr>
    </xdr:pic>
  </etc:cellImage>
  <etc:cellImage>
    <xdr:pic>
      <xdr:nvPicPr>
        <xdr:cNvPr id="56" name="ID_FAB3A42280B44D98924BB5E04CAB9047" descr="upload_post_object_v2_232883808"/>
        <xdr:cNvPicPr/>
      </xdr:nvPicPr>
      <xdr:blipFill>
        <a:blip r:embed="rId33"/>
        <a:stretch>
          <a:fillRect/>
        </a:stretch>
      </xdr:blipFill>
      <xdr:spPr>
        <a:xfrm>
          <a:off x="0" y="0"/>
          <a:ext cx="9144000" cy="5143500"/>
        </a:xfrm>
        <a:prstGeom prst="rect">
          <a:avLst/>
        </a:prstGeom>
      </xdr:spPr>
    </xdr:pic>
  </etc:cellImage>
  <etc:cellImage>
    <xdr:pic>
      <xdr:nvPicPr>
        <xdr:cNvPr id="59" name="ID_4123F840C4D44C4FB4E7A4D1B0BC9051" descr="upload_post_object_v2_702891632"/>
        <xdr:cNvPicPr/>
      </xdr:nvPicPr>
      <xdr:blipFill>
        <a:blip r:embed="rId34"/>
        <a:stretch>
          <a:fillRect/>
        </a:stretch>
      </xdr:blipFill>
      <xdr:spPr>
        <a:xfrm>
          <a:off x="0" y="0"/>
          <a:ext cx="9144000" cy="6858000"/>
        </a:xfrm>
        <a:prstGeom prst="rect">
          <a:avLst/>
        </a:prstGeom>
      </xdr:spPr>
    </xdr:pic>
  </etc:cellImage>
  <etc:cellImage>
    <xdr:pic>
      <xdr:nvPicPr>
        <xdr:cNvPr id="62" name="ID_B44CB4242CAC4A7DA448B0D2C2265ACF" descr="upload_post_object_v2_868500386"/>
        <xdr:cNvPicPr/>
      </xdr:nvPicPr>
      <xdr:blipFill>
        <a:blip r:embed="rId35"/>
        <a:stretch>
          <a:fillRect/>
        </a:stretch>
      </xdr:blipFill>
      <xdr:spPr>
        <a:xfrm>
          <a:off x="0" y="0"/>
          <a:ext cx="9144000" cy="6858000"/>
        </a:xfrm>
        <a:prstGeom prst="rect">
          <a:avLst/>
        </a:prstGeom>
      </xdr:spPr>
    </xdr:pic>
  </etc:cellImage>
  <etc:cellImage>
    <xdr:pic>
      <xdr:nvPicPr>
        <xdr:cNvPr id="63" name="ID_A3E5B89841F24AC38761DEAE29A10B8D" descr="upload_post_object_v2_2925191465"/>
        <xdr:cNvPicPr/>
      </xdr:nvPicPr>
      <xdr:blipFill>
        <a:blip r:embed="rId36"/>
        <a:stretch>
          <a:fillRect/>
        </a:stretch>
      </xdr:blipFill>
      <xdr:spPr>
        <a:xfrm>
          <a:off x="0" y="0"/>
          <a:ext cx="9144000" cy="6858000"/>
        </a:xfrm>
        <a:prstGeom prst="rect">
          <a:avLst/>
        </a:prstGeom>
      </xdr:spPr>
    </xdr:pic>
  </etc:cellImage>
  <etc:cellImage>
    <xdr:pic>
      <xdr:nvPicPr>
        <xdr:cNvPr id="64" name="ID_FBBD0B65EBCC460499B9DCF36B77256F" descr="upload_post_object_v2_1245904157"/>
        <xdr:cNvPicPr/>
      </xdr:nvPicPr>
      <xdr:blipFill>
        <a:blip r:embed="rId37"/>
        <a:stretch>
          <a:fillRect/>
        </a:stretch>
      </xdr:blipFill>
      <xdr:spPr>
        <a:xfrm>
          <a:off x="0" y="0"/>
          <a:ext cx="9144000" cy="6102350"/>
        </a:xfrm>
        <a:prstGeom prst="rect">
          <a:avLst/>
        </a:prstGeom>
      </xdr:spPr>
    </xdr:pic>
  </etc:cellImage>
  <etc:cellImage>
    <xdr:pic>
      <xdr:nvPicPr>
        <xdr:cNvPr id="65" name="ID_E6B54BCCBB574445B0A59F62A2D2297B" descr="upload_post_object_v2_1596907627"/>
        <xdr:cNvPicPr/>
      </xdr:nvPicPr>
      <xdr:blipFill>
        <a:blip r:embed="rId38"/>
        <a:stretch>
          <a:fillRect/>
        </a:stretch>
      </xdr:blipFill>
      <xdr:spPr>
        <a:xfrm>
          <a:off x="0" y="0"/>
          <a:ext cx="9144000" cy="5143500"/>
        </a:xfrm>
        <a:prstGeom prst="rect">
          <a:avLst/>
        </a:prstGeom>
      </xdr:spPr>
    </xdr:pic>
  </etc:cellImage>
</etc:cellImages>
</file>

<file path=xl/sharedStrings.xml><?xml version="1.0" encoding="utf-8"?>
<sst xmlns="http://schemas.openxmlformats.org/spreadsheetml/2006/main" count="397" uniqueCount="254">
  <si>
    <t>2025年3月3日-8日嘉善赴黑龙江校招企业岗位信息收集表-14家</t>
  </si>
  <si>
    <t>序号</t>
  </si>
  <si>
    <t>企业名称</t>
  </si>
  <si>
    <t>企业简介（150字以内）</t>
  </si>
  <si>
    <t>联系人</t>
  </si>
  <si>
    <t>联系方式</t>
  </si>
  <si>
    <t>单位地址</t>
  </si>
  <si>
    <t>福利待遇</t>
  </si>
  <si>
    <t>人事微信二维码</t>
  </si>
  <si>
    <t>企业风采照片2-3张（选填）</t>
  </si>
  <si>
    <t>岗位名称</t>
  </si>
  <si>
    <t>月薪</t>
  </si>
  <si>
    <t>招聘人数</t>
  </si>
  <si>
    <t>学历要求</t>
  </si>
  <si>
    <t>任职要求（精简，突出专业、技能要求，职责内容不要写太多）</t>
  </si>
  <si>
    <t>浙江维日托自动化科技有限公司</t>
  </si>
  <si>
    <t>维日托集团是汽车零部件、军工、轨道交通等多行业智能制造解决方案和技术服务的提供商，业务涉及中国、美洲、欧洲和东南亚等，高新技术企业、专精特新企业、浙江省科技型企业、通过国家工信部工业化和信息化两化融合管理企业、军工二级保密企业，拥有多项发明专利和软著。</t>
  </si>
  <si>
    <t>但先生</t>
  </si>
  <si>
    <t>浙江省嘉兴市嘉善县魏塘街道万乐路39号</t>
  </si>
  <si>
    <t>公司福利:
8小时双休，五险一金，免费吃住，节假日发放礼品，每月生日晚会等，每年团建及年会评选抽奖。</t>
  </si>
  <si>
    <t>机械设计工程师（自动化设备）</t>
  </si>
  <si>
    <t>15000-25000元/月</t>
  </si>
  <si>
    <t>本科</t>
  </si>
  <si>
    <t>能够独自或带领团队完成产线级方案阶段的调研、设计，输出技术文件、成本清单，满足客户需求。</t>
  </si>
  <si>
    <t>市场营销（实习）</t>
  </si>
  <si>
    <r>
      <rPr>
        <sz val="10"/>
        <rFont val="Arial"/>
        <charset val="0"/>
      </rPr>
      <t>4500</t>
    </r>
    <r>
      <rPr>
        <sz val="10"/>
        <rFont val="宋体"/>
        <charset val="0"/>
      </rPr>
      <t>元</t>
    </r>
    <r>
      <rPr>
        <sz val="10"/>
        <rFont val="Arial"/>
        <charset val="0"/>
      </rPr>
      <t>/</t>
    </r>
    <r>
      <rPr>
        <sz val="10"/>
        <rFont val="宋体"/>
        <charset val="0"/>
      </rPr>
      <t>月</t>
    </r>
  </si>
  <si>
    <t>配合市场营销中心开拓、维护、跟踪项目，敢于挑战突破上进、性格外向、善于表达、肯学。</t>
  </si>
  <si>
    <t>非标电气工程师（实习）</t>
  </si>
  <si>
    <t>1、配合电气工程师处理基础设计、调试工作，2、电气自动化等相关专业，3、了解PLC及绘图相关软件。</t>
  </si>
  <si>
    <t>非标机械工程师（实习）</t>
  </si>
  <si>
    <t>1、配合机械工程师做基础设计工作，2、机械设计相关专业，3、sw，cad等软件熟练。</t>
  </si>
  <si>
    <t>浙江裕华木业股份有限公司</t>
  </si>
  <si>
    <t>浙江裕华木业有限公司成立于90年代初，1997年起，公司以胶合板生产为主，经历了多层板、贴面板、科技木、实木复合地板多次产业升级和技术跨越，现已成为高端全屋定制家居专业制造商。
裕华木业是一家集木制品家居专业化研发、设计、生产、展示、销售、售后服务于一体的综合性集团公司。公司现拥有在职员工1000余人。公司占地面积约300亩，拥有现代化厂房30多万平方米，配置了从德国、日本、奥地利等国引进的先进生产线，产销量居全国前列。</t>
  </si>
  <si>
    <t>胡女士</t>
  </si>
  <si>
    <t>浙江省嘉兴市嘉善县魏塘街道恒兴路38号</t>
  </si>
  <si>
    <t>五险一金、周末双休、食宿补贴、生日福利、节日礼物</t>
  </si>
  <si>
    <t>总经理助理</t>
  </si>
  <si>
    <t>5000-6000元/月</t>
  </si>
  <si>
    <t>1.有较高的综合素质，能迅速掌握与公司业务有关的各种知识；
2.具备较强的沟通能力，学习能力，分析判断力，受挫能力和抗压能力。</t>
  </si>
  <si>
    <t>外贸专员</t>
  </si>
  <si>
    <t>1.英语相关专业；
2.有较高的综合素质，较强的沟通能力；
3.能用英语作为工作语言，具备较强的英文听、说、读、写、译能力。</t>
  </si>
  <si>
    <t>销售管培生</t>
  </si>
  <si>
    <t>1、热爱销售行业，适应能力强，可以接受长期出差，具有一定的抗压能力；
2、吃苦耐劳，积极上进，有充分迎接挑战的准备。</t>
  </si>
  <si>
    <t>跟单专员</t>
  </si>
  <si>
    <t>1、具有较强的电话沟通维护能力，熟练使用办公软件；
2、能承受一定的工作压力，工作认真负责，具有较强的亲和力和处理突发事件的能力。</t>
  </si>
  <si>
    <t>采购专员</t>
  </si>
  <si>
    <t>1、热爱采购工作；
2、能够熟练掌握办公软件；
3、工作严谨细致，认真负责。</t>
  </si>
  <si>
    <t>仓储管理</t>
  </si>
  <si>
    <t xml:space="preserve"> 1、不限专业，物流管理专业优先； 
2、具有仓储管理思维，熟悉基础仓储工作。</t>
  </si>
  <si>
    <t>生产管理</t>
  </si>
  <si>
    <t>5000-8000元/月</t>
  </si>
  <si>
    <t>1、能接受外派马来西亚；
2、适应车间的工作环境，性格稳重踏实；
3、善于发现和解决问题，沟通能力强，具备良好的应变和管理能力。</t>
  </si>
  <si>
    <t>质量管理</t>
  </si>
  <si>
    <t>1、能接受外派马来西亚；
2、适应长期生产车间的工作环境；
3、原则性强，具备良好的管理能力；
4、工作认真细致，有责任心，有一定的抗压能力、创新能力。</t>
  </si>
  <si>
    <t>生产计划</t>
  </si>
  <si>
    <t>1、能接受外派马来西亚；
2、对数字敏感，有一定数字化概念；
3、善于发现和解决问题，具备良好的应变和管理能力；
4、具备组织协调能力。</t>
  </si>
  <si>
    <t>人事专员</t>
  </si>
  <si>
    <t>1、人力资源管理、工商管理、公共事业管理等相关专业； 
2、能接受外派马来西亚； 
3、亲和力强，语言组织及表达能力强。</t>
  </si>
  <si>
    <t>塑胶地板研发工程师</t>
  </si>
  <si>
    <t>1、高分子材料、化学或相关专业，能接受外派马来西亚；
2、良好的沟通能力，较强的系统思考及分析能力；
3、具备一定的管理能力。</t>
  </si>
  <si>
    <t>浙江赛瑾半导体科技有限公司</t>
  </si>
  <si>
    <t>浙江赛瑾半导体科技有限公司是一家专业从事半导体载具设计开发制造、半导体载具配套设备及智能化集成服务的高科技公司。产品在国内几乎所有Fab都有大量使用。在各大Fab都取代了进口厂商成为主流供应商。</t>
  </si>
  <si>
    <t>朱女士</t>
  </si>
  <si>
    <t>浙江省嘉兴市嘉善县惠民街道鑫达路8号A1栋</t>
  </si>
  <si>
    <t>弹性工作，五险一金，免费工作餐，带薪年假，法定节假日，团建聚餐，不定期拓展活动，培训晋升，节日福利等</t>
  </si>
  <si>
    <t>产品售前技术支持工程师</t>
  </si>
  <si>
    <t>6000-10000元/月</t>
  </si>
  <si>
    <t>本科及以上</t>
  </si>
  <si>
    <t>1、机械、电子、计算机等理工类相关专业本科及以上学历；
2、具备较好的解决方案的技术沟通和演说技能能力，愿意出差；
3、英语4级以上；</t>
  </si>
  <si>
    <t>软件工程师</t>
  </si>
  <si>
    <t>8000-12000元/月</t>
  </si>
  <si>
    <t>1、使用C#开发桌面或者设备软件经验，精通C#各种机制，包括WPF(MVVM),WCF, 反射,LINQ等；
2、熟悉modbus，mqtt，OPC-UA，gem secs等工业标准协议</t>
  </si>
  <si>
    <t>助理质量工程师</t>
  </si>
  <si>
    <t>6000-8000元/月</t>
  </si>
  <si>
    <t>1、熟悉ISO9001体系要求；优秀的数据分析能力；熟练应用质量工具（APQP、PPAP）等；
2、具备良好的沟通、组织、协调能力以及解决问题的能力；
3、有ISO9001内审员证书+项目管理经验的优先；</t>
  </si>
  <si>
    <t>销售工程师</t>
  </si>
  <si>
    <t>1、本科以上学历市场或理工科专业相关专业；
2、为人踏实诚恳，性格开朗，有较强的沟通表达能力，有责任，适应长期出差；</t>
  </si>
  <si>
    <t>销售助理（上海）</t>
  </si>
  <si>
    <t>1、 协助市场经理处理日常市场工作和部门内务，以及按时完成上级交待的任务
2、市场营销或国际贸易相关专业；
3、良好的沟通技巧，积极乐观、 对数字敏感，细心、有耐心；可以接受一定程度出差；</t>
  </si>
  <si>
    <t>1、本科以上学历，人力资源或相关专业；
2、能够接受一定的工作压力，具备快速适应环境的能力</t>
  </si>
  <si>
    <t>生产储备</t>
  </si>
  <si>
    <t>5000-7000元/月</t>
  </si>
  <si>
    <t>专科及以上</t>
  </si>
  <si>
    <t>前期在生产部各岗位轮转学习，后期分配</t>
  </si>
  <si>
    <t>浙江深野传媒集团有限公司</t>
  </si>
  <si>
    <t>深野传媒集团是嘉善县开发区引进的重点文化企业，已为超过1000家政府、事业单位、村社区、企业及商业品牌提供高品质文化传媒内容涵盖：影视影像、活动策划、创意设计、数字科技、数字商贸等。我们始终坚持对品牌的洞察后，以创新、创想为优先原则，用一流的策划能力将其转化现实，为客户提供高质量内容产出，品质唯一。</t>
  </si>
  <si>
    <t>周先生</t>
  </si>
  <si>
    <t>浙江省嘉善县惠民街道晋阳东路818号国开商会大厦1号写字楼810-808室</t>
  </si>
  <si>
    <t>五险一金、餐补、房补、定期团建、节日福利</t>
  </si>
  <si>
    <t>无</t>
  </si>
  <si>
    <t>商贸专员</t>
  </si>
  <si>
    <t>专科</t>
  </si>
  <si>
    <r>
      <rPr>
        <sz val="10"/>
        <color rgb="FF000000"/>
        <rFont val="Arial"/>
        <charset val="0"/>
      </rPr>
      <t>1.</t>
    </r>
    <r>
      <rPr>
        <sz val="10"/>
        <color rgb="FF000000"/>
        <rFont val="宋体"/>
        <charset val="0"/>
      </rPr>
      <t>负责线上贸易平台（政采云、</t>
    </r>
    <r>
      <rPr>
        <sz val="10"/>
        <color rgb="FF000000"/>
        <rFont val="Arial"/>
        <charset val="0"/>
      </rPr>
      <t>832</t>
    </r>
    <r>
      <rPr>
        <sz val="10"/>
        <color rgb="FF000000"/>
        <rFont val="宋体"/>
        <charset val="0"/>
      </rPr>
      <t>平台）日常管理和维护。</t>
    </r>
    <r>
      <rPr>
        <sz val="10"/>
        <color rgb="FF000000"/>
        <rFont val="Arial"/>
        <charset val="0"/>
      </rPr>
      <t xml:space="preserve">
2.</t>
    </r>
    <r>
      <rPr>
        <sz val="10"/>
        <color rgb="FF000000"/>
        <rFont val="宋体"/>
        <charset val="0"/>
      </rPr>
      <t>负责客户维护和线上客户开拓。</t>
    </r>
  </si>
  <si>
    <t>分镜文案</t>
  </si>
  <si>
    <r>
      <rPr>
        <sz val="10"/>
        <color rgb="FF000000"/>
        <rFont val="Arial"/>
        <charset val="0"/>
      </rPr>
      <t>1.</t>
    </r>
    <r>
      <rPr>
        <sz val="10"/>
        <color rgb="FF000000"/>
        <rFont val="宋体"/>
        <charset val="0"/>
      </rPr>
      <t>宣传片分镜文案及脚本的撰写。</t>
    </r>
    <r>
      <rPr>
        <sz val="10"/>
        <color rgb="FF000000"/>
        <rFont val="Arial"/>
        <charset val="0"/>
      </rPr>
      <t xml:space="preserve">
2.</t>
    </r>
    <r>
      <rPr>
        <sz val="10"/>
        <color rgb="FF000000"/>
        <rFont val="宋体"/>
        <charset val="0"/>
      </rPr>
      <t>跟踪指导宣传片拍摄和剪辑，确保符合分镜脚本的要求和呈现。</t>
    </r>
  </si>
  <si>
    <t>前端开发工程师</t>
  </si>
  <si>
    <t>职位职责：
1、根据公司产品发展方向，负责前端界面开发工作，实现高性能的交互效果；
2、负责微信公众号管理</t>
  </si>
  <si>
    <t>贸易跟单</t>
  </si>
  <si>
    <t>部门常规业务跟单、自主业务拓展
熟悉办公软件，熟悉excel表格常规制作
吃苦耐劳、富有激情、服从管理</t>
  </si>
  <si>
    <t>android开发</t>
  </si>
  <si>
    <t>职位描述：
1. 完成Android系统平台的手机应用和产品的开发与维护；
2.设计程序架构</t>
  </si>
  <si>
    <t>人事行政储备干部</t>
  </si>
  <si>
    <t>工作内容：
1、参与人力资源相关工作，包括但本科于员工关系和行政管理；
2、协助实施人力资源政策和程序</t>
  </si>
  <si>
    <t>财务储备干部</t>
  </si>
  <si>
    <t>岗位职责:
1.参与日常财务核算与管理，确保财务数据的准确性；
2.协助进行财务报表的编制与审核</t>
  </si>
  <si>
    <t>JAVA开发</t>
  </si>
  <si>
    <t>1、Java基础知识扎实，了解JVM、JMM及其原理，熟练掌握面向对象、IO、多线程、缓存、消息队列等</t>
  </si>
  <si>
    <t>浙江佳鸿汽车科技股份有限公司</t>
  </si>
  <si>
    <t>公司成立于2017年，是一家专业从事自动化检测设备、焊接设备、测量分析软件开发的创新型高新技术企业。
企业技术团队具有软硬件配套开发能力，并与上海交通大学机器人研究院等科研单位有着深入的技术合作。掌握非接触式、振动摩擦等多种焊接技术；接触式、机器人、非接触式等多种自动化、智能化测量解决方案。</t>
  </si>
  <si>
    <t>周女士</t>
  </si>
  <si>
    <t>浙江省嘉兴市嘉善县姚庄镇临沪大道1号6幢</t>
  </si>
  <si>
    <t>六险一金，双休，加班补贴，免费工作餐，住房补贴，团建聚餐，年度体检，培训晋升，带薪年假等</t>
  </si>
  <si>
    <t>助理电气工程师</t>
  </si>
  <si>
    <t>4000-6000元/月</t>
  </si>
  <si>
    <t>至少熟悉一个常用品牌的PLC的程序编写（三菱/西门子）；
电气类相关专业； 
有电工上岗操作证。</t>
  </si>
  <si>
    <t>助理机械工程师</t>
  </si>
  <si>
    <t>在设计主管及设计师带领下，完成各项培训及设计工作；
机械相关专业；
对汽车行业了解或热爱者优先。</t>
  </si>
  <si>
    <t>嘉兴和新精冲科技有限公司</t>
  </si>
  <si>
    <t>公司创建于2002年，坐落于嘉兴市嘉善县经济开发区天山路1号，主要产品有硬盘机零组件、汽机车零件等。公司以先进的生产设备，完善的售后服务，丰富的生产经验和优质的产品质量而一直受到客户信赖。CFTC已在广大客户心中形成一种品牌效应，公司将以更优的产品和更完善的服务成为中国精冲行业中的优秀企业。</t>
  </si>
  <si>
    <t>浙江省嘉兴市嘉善县惠民街道天山路1号</t>
  </si>
  <si>
    <t>五险一金、免费工作餐、4人间学生公寓式住宿环境（含卫生间、洗澡间、空调、热水器、免费Wifi）、丰富多彩的团建活动、节日礼品、减脂餐、年度体检、健身房、党员活动中心等。</t>
  </si>
  <si>
    <t>生产储备干部（应届生优先）</t>
  </si>
  <si>
    <t>5500-8000元/月</t>
  </si>
  <si>
    <r>
      <rPr>
        <sz val="10"/>
        <rFont val="宋体"/>
        <charset val="0"/>
      </rPr>
      <t>1.专业：机械类、机械设备及自动化、金属材料与热处理、机电一体化、机械设计与制造、模具设计与制造、数控技术</t>
    </r>
    <r>
      <rPr>
        <sz val="10"/>
        <rFont val="Arial"/>
        <charset val="0"/>
      </rPr>
      <t xml:space="preserve">
2.</t>
    </r>
    <r>
      <rPr>
        <sz val="10"/>
        <rFont val="宋体"/>
        <charset val="0"/>
      </rPr>
      <t>前期在制造处、研发处、品保处、热处理等部门学习各制程生产流程；</t>
    </r>
    <r>
      <rPr>
        <sz val="10"/>
        <rFont val="Arial"/>
        <charset val="0"/>
      </rPr>
      <t xml:space="preserve">
3.</t>
    </r>
    <r>
      <rPr>
        <sz val="10"/>
        <rFont val="宋体"/>
        <charset val="0"/>
      </rPr>
      <t>根据适应期内的综合表现及员工职业生涯规划，进行定岗定薪</t>
    </r>
  </si>
  <si>
    <t>模具设计储干</t>
  </si>
  <si>
    <r>
      <rPr>
        <sz val="10"/>
        <rFont val="Arial"/>
        <charset val="0"/>
      </rPr>
      <t>1</t>
    </r>
    <r>
      <rPr>
        <sz val="10"/>
        <rFont val="宋体"/>
        <charset val="0"/>
      </rPr>
      <t>、模具制造、设计等机械类及相关专业；</t>
    </r>
    <r>
      <rPr>
        <sz val="10"/>
        <rFont val="Arial"/>
        <charset val="0"/>
      </rPr>
      <t>2</t>
    </r>
    <r>
      <rPr>
        <sz val="10"/>
        <rFont val="宋体"/>
        <charset val="0"/>
      </rPr>
      <t>、应往届毕业生，第一年技术岗位实习；</t>
    </r>
    <r>
      <rPr>
        <sz val="10"/>
        <rFont val="Arial"/>
        <charset val="0"/>
      </rPr>
      <t>3</t>
    </r>
    <r>
      <rPr>
        <sz val="10"/>
        <rFont val="宋体"/>
        <charset val="0"/>
      </rPr>
      <t>、技术职升迁：助理工程</t>
    </r>
    <r>
      <rPr>
        <sz val="10"/>
        <rFont val="Arial"/>
        <charset val="0"/>
      </rPr>
      <t>→</t>
    </r>
    <r>
      <rPr>
        <sz val="10"/>
        <rFont val="宋体"/>
        <charset val="0"/>
      </rPr>
      <t>工程师</t>
    </r>
    <r>
      <rPr>
        <sz val="10"/>
        <rFont val="Arial"/>
        <charset val="0"/>
      </rPr>
      <t>→</t>
    </r>
    <r>
      <rPr>
        <sz val="10"/>
        <rFont val="宋体"/>
        <charset val="0"/>
      </rPr>
      <t>指导工程师</t>
    </r>
    <r>
      <rPr>
        <sz val="10"/>
        <rFont val="Arial"/>
        <charset val="0"/>
      </rPr>
      <t>→</t>
    </r>
    <r>
      <rPr>
        <sz val="10"/>
        <rFont val="宋体"/>
        <charset val="0"/>
      </rPr>
      <t>高级工程师</t>
    </r>
    <r>
      <rPr>
        <sz val="10"/>
        <rFont val="Arial"/>
        <charset val="0"/>
      </rPr>
      <t>→</t>
    </r>
    <r>
      <rPr>
        <sz val="10"/>
        <rFont val="宋体"/>
        <charset val="0"/>
      </rPr>
      <t>资深工程师</t>
    </r>
  </si>
  <si>
    <t>项目储备干部</t>
  </si>
  <si>
    <r>
      <rPr>
        <sz val="10"/>
        <rFont val="Arial"/>
        <charset val="0"/>
      </rPr>
      <t>1.</t>
    </r>
    <r>
      <rPr>
        <sz val="10"/>
        <rFont val="宋体"/>
        <charset val="0"/>
      </rPr>
      <t>主导新项目技术可行性及成本分析、开发和产品质量先期策划工作，新项目阶段性评审；</t>
    </r>
    <r>
      <rPr>
        <sz val="10"/>
        <rFont val="Arial"/>
        <charset val="0"/>
      </rPr>
      <t>2.</t>
    </r>
    <r>
      <rPr>
        <sz val="10"/>
        <rFont val="宋体"/>
        <charset val="0"/>
      </rPr>
      <t>负责新项目工艺技术的持续改进，外协生产件的技术评估及认可；</t>
    </r>
    <r>
      <rPr>
        <sz val="10"/>
        <rFont val="Arial"/>
        <charset val="0"/>
      </rPr>
      <t>3.</t>
    </r>
    <r>
      <rPr>
        <sz val="10"/>
        <rFont val="宋体"/>
        <charset val="0"/>
      </rPr>
      <t>负责工程变更的作业及跟踪</t>
    </r>
  </si>
  <si>
    <t>富鼎电子科技（嘉善）有限公司</t>
  </si>
  <si>
    <t>富鼎电子科技(嘉善)有限公司成立于2006年12月，隶属富士康科技集团MCEG事业处独立法人公司。公司主要从事便携式计算机及组件、零配件开发设计；同时公司拥有高效的研发及制造团队，在机构件研发制造、自动化设备智能制造、精密模具设计制造业界领先，为全球知名高科技客户提供设计和制造方案。</t>
  </si>
  <si>
    <t>吴先生</t>
  </si>
  <si>
    <t>浙江省嘉兴市嘉善县西塘镇大唐路88号</t>
  </si>
  <si>
    <t>1、带薪年假
2、五险一金
3、节日礼物
4、年底双薪或者年底奖金
5、食堂、宿舍、通勤车等</t>
  </si>
  <si>
    <t>产品开发工程师</t>
  </si>
  <si>
    <t>7000-10000元/月</t>
  </si>
  <si>
    <r>
      <rPr>
        <sz val="10"/>
        <rFont val="宋体"/>
        <charset val="0"/>
      </rPr>
      <t>岗位要求：</t>
    </r>
    <r>
      <rPr>
        <sz val="10"/>
        <rFont val="Arial"/>
        <charset val="0"/>
      </rPr>
      <t xml:space="preserve">
1. </t>
    </r>
    <r>
      <rPr>
        <sz val="10"/>
        <rFont val="宋体"/>
        <charset val="0"/>
      </rPr>
      <t>熟悉机构产品开发流程</t>
    </r>
    <r>
      <rPr>
        <sz val="10"/>
        <rFont val="Arial"/>
        <charset val="0"/>
      </rPr>
      <t xml:space="preserve">
2. </t>
    </r>
    <r>
      <rPr>
        <sz val="10"/>
        <rFont val="宋体"/>
        <charset val="0"/>
      </rPr>
      <t>具备制订产品生产工艺流程的能力</t>
    </r>
  </si>
  <si>
    <t>自动化电控 设计工程师</t>
  </si>
  <si>
    <t>5500-7000元/月</t>
  </si>
  <si>
    <t>1.非标自动机电控开发2.非标自动机电控组装3.非标自动机电控调试</t>
  </si>
  <si>
    <t>自动化机构 开发工程师</t>
  </si>
  <si>
    <t>1.非标自动机方案评估2.非标自动机机构设计3.非标自动机组装调试</t>
  </si>
  <si>
    <t>质量工程师</t>
  </si>
  <si>
    <r>
      <rPr>
        <sz val="10"/>
        <rFont val="Arial"/>
        <charset val="0"/>
      </rPr>
      <t>1.</t>
    </r>
    <r>
      <rPr>
        <sz val="10"/>
        <rFont val="宋体"/>
        <charset val="0"/>
      </rPr>
      <t>新产品全制程规格验证</t>
    </r>
    <r>
      <rPr>
        <sz val="10"/>
        <rFont val="Arial"/>
        <charset val="0"/>
      </rPr>
      <t>&amp;</t>
    </r>
    <r>
      <rPr>
        <sz val="10"/>
        <rFont val="宋体"/>
        <charset val="0"/>
      </rPr>
      <t>质量问题的检讨</t>
    </r>
    <r>
      <rPr>
        <sz val="10"/>
        <rFont val="Arial"/>
        <charset val="0"/>
      </rPr>
      <t>2.</t>
    </r>
    <r>
      <rPr>
        <sz val="10"/>
        <rFont val="宋体"/>
        <charset val="0"/>
      </rPr>
      <t>良率报告</t>
    </r>
    <r>
      <rPr>
        <sz val="10"/>
        <rFont val="Arial"/>
        <charset val="0"/>
      </rPr>
      <t>/</t>
    </r>
    <r>
      <rPr>
        <sz val="10"/>
        <rFont val="宋体"/>
        <charset val="0"/>
      </rPr>
      <t>制程项目改善</t>
    </r>
    <r>
      <rPr>
        <sz val="10"/>
        <rFont val="Arial"/>
        <charset val="0"/>
      </rPr>
      <t>/</t>
    </r>
    <r>
      <rPr>
        <sz val="10"/>
        <rFont val="宋体"/>
        <charset val="0"/>
      </rPr>
      <t>制程</t>
    </r>
    <r>
      <rPr>
        <sz val="10"/>
        <rFont val="Arial"/>
        <charset val="0"/>
      </rPr>
      <t>QC</t>
    </r>
    <r>
      <rPr>
        <sz val="10"/>
        <rFont val="宋体"/>
        <charset val="0"/>
      </rPr>
      <t>标准</t>
    </r>
    <r>
      <rPr>
        <sz val="10"/>
        <rFont val="Arial"/>
        <charset val="0"/>
      </rPr>
      <t>/</t>
    </r>
    <r>
      <rPr>
        <sz val="10"/>
        <rFont val="宋体"/>
        <charset val="0"/>
      </rPr>
      <t>制程限度签样</t>
    </r>
  </si>
  <si>
    <t>项目管理工程师</t>
  </si>
  <si>
    <t>5500-10000元/月</t>
  </si>
  <si>
    <t>1.新产品开发项目管理2.新产品资源统筹管理</t>
  </si>
  <si>
    <t>2025届菁干班</t>
  </si>
  <si>
    <t>6000-1000元/月</t>
  </si>
  <si>
    <r>
      <rPr>
        <sz val="10"/>
        <rFont val="Arial"/>
        <charset val="0"/>
      </rPr>
      <t>1.2025</t>
    </r>
    <r>
      <rPr>
        <sz val="10"/>
        <rFont val="宋体"/>
        <charset val="0"/>
      </rPr>
      <t>年全日制本科毕业</t>
    </r>
    <r>
      <rPr>
        <sz val="10"/>
        <rFont val="Arial"/>
        <charset val="0"/>
      </rPr>
      <t xml:space="preserve">
2.</t>
    </r>
    <r>
      <rPr>
        <sz val="10"/>
        <rFont val="宋体"/>
        <charset val="0"/>
      </rPr>
      <t>成绩优异，挂科不超过三门</t>
    </r>
    <r>
      <rPr>
        <sz val="10"/>
        <rFont val="Arial"/>
        <charset val="0"/>
      </rPr>
      <t xml:space="preserve">
3.</t>
    </r>
    <r>
      <rPr>
        <sz val="10"/>
        <rFont val="宋体"/>
        <charset val="0"/>
      </rPr>
      <t>英语四级通过者优先</t>
    </r>
  </si>
  <si>
    <t>浙江佰事瑞帕瓦传动有限公司</t>
  </si>
  <si>
    <t>浙江佰事瑞帕瓦传动有限公司创立立于1997年，前身是浙江帕瓦传动设备有限公司，于2016年7月正式与西班牙企业合资成立。公司专业生产汽车取力器（PTO）、液压传动绞盘、汽车传动轴和全功率取力器等专用汽车关键部件；产品主要销往全国各大专用汽车制造企业，是东风、江铃、江淮等知名汽车生产企业的配套供应商。</t>
  </si>
  <si>
    <t>孙女士</t>
  </si>
  <si>
    <t>浙江省嘉兴市嘉善县姚庄镇洪福东路8号</t>
  </si>
  <si>
    <t>双休、五险、年终奖、带薪年假、活动室、包住、包吃、培训、节日礼物</t>
  </si>
  <si>
    <t>内贸销售</t>
  </si>
  <si>
    <t>8000-20000元/月</t>
  </si>
  <si>
    <t>大专及以上学历，营销管理类等专业，有汽车配件及相关机械行业销售经验优先，可适应经常出差</t>
  </si>
  <si>
    <t>品质售后工程师</t>
  </si>
  <si>
    <t>7500-11000元/月</t>
  </si>
  <si>
    <r>
      <rPr>
        <sz val="10"/>
        <rFont val="宋体"/>
        <charset val="0"/>
      </rPr>
      <t>1.机械类相关专业，会看机械图纸，齿轮行业优先考虑</t>
    </r>
    <r>
      <rPr>
        <sz val="10"/>
        <rFont val="Arial"/>
        <charset val="0"/>
      </rPr>
      <t xml:space="preserve">
2.</t>
    </r>
    <r>
      <rPr>
        <sz val="10"/>
        <rFont val="宋体"/>
        <charset val="0"/>
      </rPr>
      <t>负责解决客户售后问题，解决退回品检验</t>
    </r>
    <r>
      <rPr>
        <sz val="10"/>
        <rFont val="Arial"/>
        <charset val="0"/>
      </rPr>
      <t xml:space="preserve"> </t>
    </r>
    <r>
      <rPr>
        <sz val="10"/>
        <rFont val="宋体"/>
        <charset val="0"/>
      </rPr>
      <t>、维修、售后等工作</t>
    </r>
  </si>
  <si>
    <t>电机工程师</t>
  </si>
  <si>
    <t>10000-15000元/月</t>
  </si>
  <si>
    <t>有永磁同步电机设计及应用的经验；熟悉直流/交流电的原理及应用；熟悉逆变器原理及应用。</t>
  </si>
  <si>
    <t>液压工程师</t>
  </si>
  <si>
    <r>
      <rPr>
        <sz val="10"/>
        <rFont val="Arial"/>
        <charset val="0"/>
      </rPr>
      <t>1</t>
    </r>
    <r>
      <rPr>
        <sz val="10"/>
        <rFont val="宋体"/>
        <charset val="0"/>
      </rPr>
      <t>、本科以上学历液压相关专业，</t>
    </r>
    <r>
      <rPr>
        <sz val="10"/>
        <rFont val="Arial"/>
        <charset val="0"/>
      </rPr>
      <t>2</t>
    </r>
    <r>
      <rPr>
        <sz val="10"/>
        <rFont val="宋体"/>
        <charset val="0"/>
      </rPr>
      <t>、齿轮泵相关设计工作经验，</t>
    </r>
    <r>
      <rPr>
        <sz val="10"/>
        <rFont val="Arial"/>
        <charset val="0"/>
      </rPr>
      <t>3</t>
    </r>
    <r>
      <rPr>
        <sz val="10"/>
        <rFont val="宋体"/>
        <charset val="0"/>
      </rPr>
      <t>、熟练CAD/SOLIDWORKS/ERP等软件</t>
    </r>
    <r>
      <rPr>
        <sz val="10"/>
        <rFont val="Arial"/>
        <charset val="0"/>
      </rPr>
      <t xml:space="preserve"> 4</t>
    </r>
    <r>
      <rPr>
        <sz val="10"/>
        <rFont val="宋体"/>
        <charset val="0"/>
      </rPr>
      <t>、了解零件加工工艺及工装夹具</t>
    </r>
    <r>
      <rPr>
        <sz val="10"/>
        <rFont val="Arial"/>
        <charset val="0"/>
      </rPr>
      <t xml:space="preserve"> 5</t>
    </r>
    <r>
      <rPr>
        <sz val="10"/>
        <rFont val="宋体"/>
        <charset val="0"/>
      </rPr>
      <t>、会英语，能看懂英文图纸</t>
    </r>
  </si>
  <si>
    <t>市场营销经理</t>
  </si>
  <si>
    <r>
      <rPr>
        <sz val="10"/>
        <rFont val="Arial"/>
        <charset val="0"/>
      </rPr>
      <t>1</t>
    </r>
    <r>
      <rPr>
        <sz val="10"/>
        <rFont val="宋体"/>
        <charset val="0"/>
      </rPr>
      <t>、本科及以上学历，</t>
    </r>
    <r>
      <rPr>
        <sz val="10"/>
        <rFont val="Arial"/>
        <charset val="0"/>
      </rPr>
      <t xml:space="preserve"> </t>
    </r>
    <r>
      <rPr>
        <sz val="10"/>
        <rFont val="宋体"/>
        <charset val="0"/>
      </rPr>
      <t>营销</t>
    </r>
    <r>
      <rPr>
        <sz val="10"/>
        <rFont val="Arial"/>
        <charset val="0"/>
      </rPr>
      <t>/</t>
    </r>
    <r>
      <rPr>
        <sz val="10"/>
        <rFont val="宋体"/>
        <charset val="0"/>
      </rPr>
      <t>贸易专业</t>
    </r>
    <r>
      <rPr>
        <sz val="10"/>
        <rFont val="Arial"/>
        <charset val="0"/>
      </rPr>
      <t xml:space="preserve"> </t>
    </r>
    <r>
      <rPr>
        <sz val="10"/>
        <rFont val="宋体"/>
        <charset val="0"/>
      </rPr>
      <t>；英语口语佳；</t>
    </r>
    <r>
      <rPr>
        <sz val="10"/>
        <rFont val="Arial"/>
        <charset val="0"/>
      </rPr>
      <t>2</t>
    </r>
    <r>
      <rPr>
        <sz val="10"/>
        <rFont val="宋体"/>
        <charset val="0"/>
      </rPr>
      <t>、</t>
    </r>
    <r>
      <rPr>
        <sz val="10"/>
        <rFont val="Arial"/>
        <charset val="0"/>
      </rPr>
      <t xml:space="preserve"> </t>
    </r>
    <r>
      <rPr>
        <sz val="10"/>
        <rFont val="宋体"/>
        <charset val="0"/>
      </rPr>
      <t>五年以上销售经理经验；熟悉外贸业务流程；熟悉机械加工工艺流程</t>
    </r>
    <r>
      <rPr>
        <sz val="10"/>
        <rFont val="Arial"/>
        <charset val="0"/>
      </rPr>
      <t>3</t>
    </r>
    <r>
      <rPr>
        <sz val="10"/>
        <rFont val="宋体"/>
        <charset val="0"/>
      </rPr>
      <t>、</t>
    </r>
    <r>
      <rPr>
        <sz val="10"/>
        <rFont val="Arial"/>
        <charset val="0"/>
      </rPr>
      <t>.</t>
    </r>
    <r>
      <rPr>
        <sz val="10"/>
        <rFont val="宋体"/>
        <charset val="0"/>
      </rPr>
      <t>具备营销策划、销售渠道建设、销售管理以及销售团队管理等专业技能</t>
    </r>
  </si>
  <si>
    <t>机械工程师</t>
  </si>
  <si>
    <t>8000-15000元/月</t>
  </si>
  <si>
    <r>
      <rPr>
        <sz val="10"/>
        <rFont val="Arial"/>
        <charset val="0"/>
      </rPr>
      <t>1</t>
    </r>
    <r>
      <rPr>
        <sz val="10"/>
        <rFont val="宋体"/>
        <charset val="0"/>
      </rPr>
      <t>、本科以上学历机械制造及相关专业，</t>
    </r>
    <r>
      <rPr>
        <sz val="10"/>
        <rFont val="Arial"/>
        <charset val="0"/>
      </rPr>
      <t>2</t>
    </r>
    <r>
      <rPr>
        <sz val="10"/>
        <rFont val="宋体"/>
        <charset val="0"/>
      </rPr>
      <t>、熟悉齿轮传动设计相关，</t>
    </r>
    <r>
      <rPr>
        <sz val="10"/>
        <rFont val="Arial"/>
        <charset val="0"/>
      </rPr>
      <t>3</t>
    </r>
    <r>
      <rPr>
        <sz val="10"/>
        <rFont val="宋体"/>
        <charset val="0"/>
      </rPr>
      <t>、熟练CAD/SOLIDWORKS/ERP等软件</t>
    </r>
    <r>
      <rPr>
        <sz val="10"/>
        <rFont val="Arial"/>
        <charset val="0"/>
      </rPr>
      <t>4</t>
    </r>
    <r>
      <rPr>
        <sz val="10"/>
        <rFont val="宋体"/>
        <charset val="0"/>
      </rPr>
      <t>、了解零件加工工艺及工装夹具</t>
    </r>
  </si>
  <si>
    <t>生产储备技术员</t>
  </si>
  <si>
    <t>4500-8000元/月</t>
  </si>
  <si>
    <t>机械机电类专业
数控车床，加工中心操作</t>
  </si>
  <si>
    <t>研发技术储备人员</t>
  </si>
  <si>
    <t>5000-5000元/月</t>
  </si>
  <si>
    <t>大专及以上学历机械/液压相关专业</t>
  </si>
  <si>
    <t>博纳半导体设备（浙江）有限公司</t>
  </si>
  <si>
    <t>博纳半导体设备（浙江）有限公司是中国领先的半导体涂胶、显影、清洗、键合、临时解键合清洗一体化系统及核心零部件供应商， 公司专注于生产、研发、销售适用于半导体全产业链的涂胶、显影、清洗、键合、临时解键合系统（BONDING AND DE-BONDING SYSYTEM）。</t>
  </si>
  <si>
    <t>蒋女士</t>
  </si>
  <si>
    <t>浙江省嘉兴市嘉善县惠民街道新达路8号B4</t>
  </si>
  <si>
    <t>1.六险一金
2.带薪年假
3.免费工作餐
4.节日福利
5.2人间宿舍
6.13薪</t>
  </si>
  <si>
    <t>10000-25000元/月</t>
  </si>
  <si>
    <t>硕士</t>
  </si>
  <si>
    <r>
      <rPr>
        <sz val="10"/>
        <color rgb="FF000000"/>
        <rFont val="宋体"/>
        <charset val="0"/>
      </rPr>
      <t>1、⼯控领域半导体上位机软件⼯程师</t>
    </r>
    <r>
      <rPr>
        <sz val="10"/>
        <color rgb="FF000000"/>
        <rFont val="Arial"/>
        <charset val="0"/>
      </rPr>
      <t>（WPF/C#⽅向）；2、计算机科学、⾃动化、电⽓⼯程或相关专业硕士学历；3、熟悉⼯业设备通讯技术（串⼝、TCP/IP、CAN等）</t>
    </r>
  </si>
  <si>
    <t>自动化工程师</t>
  </si>
  <si>
    <t>1、熟练使用CAD/EPLAN；2、熟悉主流PLC设备使用开发；3、了解电气元器件、各类伺服电机、各类传感器、变频器；</t>
  </si>
  <si>
    <t>浙江亿力机电股份有限公司</t>
  </si>
  <si>
    <t>浙江亿力机电股份有限公司是专业从事高压清洗机、吸尘器等清洁器具产品研发、生产、销售的高新技术企业，现有员工3000多人，秉承诚信、协作、求真、务实、创新的企业精神服务于社会，亿力致力于为员工提供良好的工作环境，重视员工职业能力培训和提升，在此我们欢迎并期待您的加入亿力。</t>
  </si>
  <si>
    <t>浙江：浙江省嘉兴市嘉善县灵秀路111号
上海：上海市闵行区向阳路1318号</t>
  </si>
  <si>
    <t>五险一金，免费工作餐，带薪年假，法定节假日，团建聚餐。不定期拓展活动，培训晋升等</t>
  </si>
  <si>
    <t>产品设计工程师</t>
  </si>
  <si>
    <t>25届机械类相关专业应届生</t>
  </si>
  <si>
    <t>6000-13000元/月</t>
  </si>
  <si>
    <t>25届机械、机电类相关专业应届生</t>
  </si>
  <si>
    <t>外贸客户经理</t>
  </si>
  <si>
    <t>25届国际经济与贸易、英语类相关专业应届生</t>
  </si>
  <si>
    <t>电子工程师</t>
  </si>
  <si>
    <t>6000-15000元/月</t>
  </si>
  <si>
    <t>25届电子类相关专业应届生</t>
  </si>
  <si>
    <t>6000-11000元/月</t>
  </si>
  <si>
    <t>25届机械、机电、电子类相关专业应届生</t>
  </si>
  <si>
    <t>工艺工程师</t>
  </si>
  <si>
    <t>6000-12000元/月</t>
  </si>
  <si>
    <t>浙江天阳钢管有限公司</t>
  </si>
  <si>
    <t>浙江天阳钢管有限公司专门生产高精度精密碳钢管，主要用于高压油管、汽车用管以及高精度的结构管。公司于2010年建成并投入生产，占地面积33000平方米，总投资8676万元，预计产能15000吨。对于用人方面，我们坚信要发展，人才是关键，努力做到让所有员工人尽其才，才尽其用。</t>
  </si>
  <si>
    <t>岑女士</t>
  </si>
  <si>
    <t>浙江省嘉兴市嘉善县陶庄镇翔胜村翔南路55号</t>
  </si>
  <si>
    <t>1、五险一金
2、包吃包住
3、节日福利
4、生日福利
5、带薪年假</t>
  </si>
  <si>
    <t>生产主管</t>
  </si>
  <si>
    <t xml:space="preserve">1、 具备较强的分析和解决问题的能力。良好的沟通和协调能力，能够有效处理跨部门合作。
2、具备较强的责任心和抗压能力，能够在快节奏的环境中工作。
</t>
  </si>
  <si>
    <t>生产储备干部</t>
  </si>
  <si>
    <t>质量服务代表</t>
  </si>
  <si>
    <t>吃苦耐劳，能适应加班，接受出差</t>
  </si>
  <si>
    <t>嘉兴井木文化传媒有限公司</t>
  </si>
  <si>
    <t>嘉兴井木文化传媒有限公司（简称井木传媒），是一家以品牌设计和品牌推广为一体的专业化运作传媒公司。主要经营范围包括品牌整合营销、创意设计、公关活动 、文化传播等业务，具有行业领先的设计理念、对策略、设计、市场的精确把握和独特的设计风格，且具备运营大型活动的实力</t>
  </si>
  <si>
    <t>项顺顺</t>
  </si>
  <si>
    <t>浙江省嘉兴市嘉善县华东国际建材家居城13幢301室</t>
  </si>
  <si>
    <t>五险一金、餐补、定期团建、节日福利</t>
  </si>
  <si>
    <t>广告安装</t>
  </si>
  <si>
    <t>3500-6000元/月</t>
  </si>
  <si>
    <t>能吃苦耐劳，会开车，有相关工作经验者优先</t>
  </si>
  <si>
    <t>设计师</t>
  </si>
  <si>
    <r>
      <rPr>
        <sz val="10"/>
        <rFont val="Arial"/>
        <charset val="0"/>
      </rPr>
      <t>1</t>
    </r>
    <r>
      <rPr>
        <sz val="10"/>
        <rFont val="宋体"/>
        <charset val="0"/>
      </rPr>
      <t>、广告学、美术设计或相关专业</t>
    </r>
    <r>
      <rPr>
        <sz val="10"/>
        <rFont val="Arial"/>
        <charset val="0"/>
      </rPr>
      <t>2</t>
    </r>
    <r>
      <rPr>
        <sz val="10"/>
        <rFont val="宋体"/>
        <charset val="0"/>
      </rPr>
      <t>、有广告设计实习经验</t>
    </r>
    <r>
      <rPr>
        <sz val="10"/>
        <rFont val="Arial"/>
        <charset val="0"/>
      </rPr>
      <t>; 3</t>
    </r>
    <r>
      <rPr>
        <sz val="10"/>
        <rFont val="宋体"/>
        <charset val="0"/>
      </rPr>
      <t>、</t>
    </r>
    <r>
      <rPr>
        <sz val="10"/>
        <rFont val="Arial"/>
        <charset val="0"/>
      </rPr>
      <t xml:space="preserve"> </t>
    </r>
    <r>
      <rPr>
        <sz val="10"/>
        <rFont val="宋体"/>
        <charset val="0"/>
      </rPr>
      <t>有较强的沟通、协调能力和创意开拓</t>
    </r>
  </si>
  <si>
    <t>设计总监</t>
  </si>
  <si>
    <r>
      <rPr>
        <sz val="10"/>
        <rFont val="Arial"/>
        <charset val="0"/>
      </rPr>
      <t>1</t>
    </r>
    <r>
      <rPr>
        <sz val="10"/>
        <rFont val="宋体"/>
        <charset val="0"/>
      </rPr>
      <t>、有一定的管理能力及分配工作能力</t>
    </r>
    <r>
      <rPr>
        <sz val="10"/>
        <rFont val="Arial"/>
        <charset val="0"/>
      </rPr>
      <t>; 2</t>
    </r>
    <r>
      <rPr>
        <sz val="10"/>
        <rFont val="宋体"/>
        <charset val="0"/>
      </rPr>
      <t>、对方案设计师、绘图员的作品有独到的见解及分辨能力</t>
    </r>
    <r>
      <rPr>
        <sz val="10"/>
        <rFont val="Arial"/>
        <charset val="0"/>
      </rPr>
      <t xml:space="preserve">; </t>
    </r>
  </si>
  <si>
    <t>设计师助理</t>
  </si>
  <si>
    <t>3500-4000元/月</t>
  </si>
  <si>
    <t>1、广告学、美术设计或相关专业2、熟练使用各类绘图软件 3、配合设计师日常工作</t>
  </si>
  <si>
    <t>浙江博汇汽车部件有限公司</t>
  </si>
  <si>
    <t>公司成立于2011年12月，注册资本1.5亿元，项目总投资15亿元，总用地200亩，本公司从事汽车零部件的研发及制造，于2014年投入试生产，公司引进国际高端的热成型冲压设备，为各大整车厂配套生产车身结构件热压成型，外覆盖件冲压，三维激光切割件，各种焊接总成，机器人焊接，激光切割等。在此我们欢迎并期待您的加入。</t>
  </si>
  <si>
    <t>沈斌</t>
  </si>
  <si>
    <t>浙江省嘉兴市嘉善县惠民街道永胜路8号</t>
  </si>
  <si>
    <t>1、五险一金
2、节假日礼品
3、生日福利
4、年终奖金
5、包食宿等</t>
  </si>
  <si>
    <t>综合薪资7000元/月</t>
  </si>
  <si>
    <t>1、 机电、机械或焊接等设计类相关专业，大学本科及以上应届毕业生
2、往激光、热成型、焊接、冷冲压等工艺方向培养。</t>
  </si>
  <si>
    <t>电气工程师</t>
  </si>
  <si>
    <t>1、电气自动化等相关专业，大学本科及以上应届毕业生
2、往电气工程师方向培养</t>
  </si>
  <si>
    <t>1、机械类或相关专业，大学本科及以上应届毕业生
2、往供应商质量工程师（SQE）、质量控制工程师（QA）、质量保证工程师（QC）、质量管理工程师（CM）等方向培养</t>
  </si>
  <si>
    <t>模具设计工程师</t>
  </si>
  <si>
    <t>1、模具设计与制造、模具维修等相关专业，大学本科及以上应届毕业生
2、往模具设计方向培养</t>
  </si>
  <si>
    <t>仓库储备</t>
  </si>
  <si>
    <t>1、物流专业优先，大学本科及以上应届毕业生
2、往仓库主管方向培养</t>
  </si>
  <si>
    <t>浙江鑫淼航燃动力股份有限公司</t>
  </si>
  <si>
    <r>
      <rPr>
        <sz val="10"/>
        <color rgb="FF000000"/>
        <rFont val="Arial"/>
        <charset val="0"/>
      </rPr>
      <t xml:space="preserve"> </t>
    </r>
    <r>
      <rPr>
        <sz val="10"/>
        <color rgb="FF000000"/>
        <rFont val="宋体"/>
        <charset val="0"/>
      </rPr>
      <t>浙江鑫淼航燃动力股份有限公司注册成立</t>
    </r>
    <r>
      <rPr>
        <sz val="10"/>
        <color rgb="FF000000"/>
        <rFont val="Arial"/>
        <charset val="0"/>
      </rPr>
      <t>2021</t>
    </r>
    <r>
      <rPr>
        <sz val="10"/>
        <color rgb="FF000000"/>
        <rFont val="宋体"/>
        <charset val="0"/>
      </rPr>
      <t>年，是是由嘉善鑫海精密铸件有限公司依据公司</t>
    </r>
    <r>
      <rPr>
        <sz val="10"/>
        <color rgb="FF000000"/>
        <rFont val="Arial"/>
        <charset val="0"/>
      </rPr>
      <t>“</t>
    </r>
    <r>
      <rPr>
        <sz val="10"/>
        <color rgb="FF000000"/>
        <rFont val="宋体"/>
        <charset val="0"/>
      </rPr>
      <t>产业大升级</t>
    </r>
    <r>
      <rPr>
        <sz val="10"/>
        <color rgb="FF000000"/>
        <rFont val="Arial"/>
        <charset val="0"/>
      </rPr>
      <t>”</t>
    </r>
    <r>
      <rPr>
        <sz val="10"/>
        <color rgb="FF000000"/>
        <rFont val="宋体"/>
        <charset val="0"/>
      </rPr>
      <t>战略方针全资投建的高温合金领域精密制造高科技企业。</t>
    </r>
    <r>
      <rPr>
        <sz val="10"/>
        <color rgb="FF000000"/>
        <rFont val="Arial"/>
        <charset val="0"/>
      </rPr>
      <t xml:space="preserve">
   </t>
    </r>
    <r>
      <rPr>
        <sz val="10"/>
        <color rgb="FF000000"/>
        <rFont val="宋体"/>
        <charset val="0"/>
      </rPr>
      <t>项目位于浙江嘉兴市嘉善县陶庄两创中心园区一期计划投资</t>
    </r>
    <r>
      <rPr>
        <sz val="10"/>
        <color rgb="FF000000"/>
        <rFont val="Arial"/>
        <charset val="0"/>
      </rPr>
      <t>6</t>
    </r>
    <r>
      <rPr>
        <sz val="10"/>
        <color rgb="FF000000"/>
        <rFont val="宋体"/>
        <charset val="0"/>
      </rPr>
      <t>亿元，用地面积</t>
    </r>
    <r>
      <rPr>
        <sz val="10"/>
        <color rgb="FF000000"/>
        <rFont val="Arial"/>
        <charset val="0"/>
      </rPr>
      <t>40</t>
    </r>
    <r>
      <rPr>
        <sz val="10"/>
        <color rgb="FF000000"/>
        <rFont val="宋体"/>
        <charset val="0"/>
      </rPr>
      <t>亩，总建筑面积约为</t>
    </r>
    <r>
      <rPr>
        <sz val="10"/>
        <color rgb="FF000000"/>
        <rFont val="Arial"/>
        <charset val="0"/>
      </rPr>
      <t>5.6</t>
    </r>
    <r>
      <rPr>
        <sz val="10"/>
        <color rgb="FF000000"/>
        <rFont val="宋体"/>
        <charset val="0"/>
      </rPr>
      <t>万平方米。</t>
    </r>
    <r>
      <rPr>
        <sz val="10"/>
        <color rgb="FF000000"/>
        <rFont val="Arial"/>
        <charset val="0"/>
      </rPr>
      <t xml:space="preserve">
     </t>
    </r>
    <r>
      <rPr>
        <sz val="10"/>
        <color rgb="FF000000"/>
        <rFont val="宋体"/>
        <charset val="0"/>
      </rPr>
      <t>公司致力于全球航空航天发动机、燃气轮机以及能源与交通运输涡轮增压器等行业关键热端精密部件的研发与制造，快速达到客户要求，持续为客户提供稳定、可靠和优质的高附加值热端部件产品与服务。</t>
    </r>
  </si>
  <si>
    <t>傅琴灵</t>
  </si>
  <si>
    <t>浙江省嘉兴市嘉善县陶庄镇申玉路166号</t>
  </si>
  <si>
    <t>五险一金
包吃包住
技术大拿带教
丰厚福利
带薪年假
团队聚餐
年终奖金
岗位晋升
节日礼物
发展空间大
氛围融洽
生日福利</t>
  </si>
  <si>
    <t>产品助理工程师</t>
  </si>
  <si>
    <t>7000-9000元/月</t>
  </si>
  <si>
    <t>1、机械/材料工程相关专业（材料成型及控制工程、金属材料、机械设计与制造）大学本科及以上应届毕业生；
2、产品技术研发方向</t>
  </si>
  <si>
    <t>1、机械/材料工程相关专业（材料成型及控制工程、金属材料、机械设计与制造）大学本科及以上应届毕业生；
2、工艺技术方向</t>
  </si>
  <si>
    <t>实验室测试助理工程师</t>
  </si>
  <si>
    <t>1、机械/材料工程相关专业，大学本科及以上应届毕业生；
2、测试工程师方向</t>
  </si>
  <si>
    <t>模具设计助理工程师</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</si>
</sst>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微软雅黑"/>
      <charset val="134"/>
    </font>
    <font>
      <sz val="10"/>
      <name val="Arial"/>
      <charset val="0"/>
    </font>
    <font>
      <b/>
      <sz val="14"/>
      <name val="仿宋_GB2312"/>
      <charset val="134"/>
    </font>
    <font>
      <sz val="14"/>
      <name val="仿宋_GB2312"/>
      <charset val="0"/>
    </font>
    <font>
      <sz val="14"/>
      <color rgb="FF000000"/>
      <name val="仿宋_GB2312"/>
      <charset val="0"/>
    </font>
    <font>
      <sz val="12"/>
      <name val="Arial"/>
      <charset val="0"/>
    </font>
    <font>
      <sz val="20"/>
      <color rgb="FF000000"/>
      <name val="宋体"/>
      <charset val="0"/>
    </font>
    <font>
      <sz val="20"/>
      <name val="Arial"/>
      <charset val="0"/>
    </font>
    <font>
      <sz val="12"/>
      <name val="宋体"/>
      <charset val="134"/>
    </font>
    <font>
      <sz val="10"/>
      <name val="宋体"/>
      <charset val="0"/>
    </font>
    <font>
      <sz val="10"/>
      <name val="宋体"/>
      <charset val="134"/>
    </font>
    <font>
      <sz val="10"/>
      <color rgb="FF000000"/>
      <name val="宋体"/>
      <charset val="0"/>
    </font>
    <font>
      <sz val="10"/>
      <color rgb="FF000000"/>
      <name val="宋体"/>
      <charset val="134"/>
    </font>
    <font>
      <sz val="10"/>
      <color rgb="FF000000"/>
      <name val="Arial"/>
      <charset val="0"/>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4">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0" fillId="3" borderId="7"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8" applyNumberFormat="0" applyFill="0" applyAlignment="0" applyProtection="0">
      <alignment vertical="center"/>
    </xf>
    <xf numFmtId="0" fontId="20" fillId="0" borderId="8" applyNumberFormat="0" applyFill="0" applyAlignment="0" applyProtection="0">
      <alignment vertical="center"/>
    </xf>
    <xf numFmtId="0" fontId="21" fillId="0" borderId="9" applyNumberFormat="0" applyFill="0" applyAlignment="0" applyProtection="0">
      <alignment vertical="center"/>
    </xf>
    <xf numFmtId="0" fontId="21" fillId="0" borderId="0" applyNumberFormat="0" applyFill="0" applyBorder="0" applyAlignment="0" applyProtection="0">
      <alignment vertical="center"/>
    </xf>
    <xf numFmtId="0" fontId="22" fillId="4" borderId="10" applyNumberFormat="0" applyAlignment="0" applyProtection="0">
      <alignment vertical="center"/>
    </xf>
    <xf numFmtId="0" fontId="23" fillId="5" borderId="11" applyNumberFormat="0" applyAlignment="0" applyProtection="0">
      <alignment vertical="center"/>
    </xf>
    <xf numFmtId="0" fontId="24" fillId="5" borderId="10" applyNumberFormat="0" applyAlignment="0" applyProtection="0">
      <alignment vertical="center"/>
    </xf>
    <xf numFmtId="0" fontId="25" fillId="6" borderId="12" applyNumberFormat="0" applyAlignment="0" applyProtection="0">
      <alignment vertical="center"/>
    </xf>
    <xf numFmtId="0" fontId="26" fillId="0" borderId="13" applyNumberFormat="0" applyFill="0" applyAlignment="0" applyProtection="0">
      <alignment vertical="center"/>
    </xf>
    <xf numFmtId="0" fontId="27" fillId="0" borderId="14" applyNumberFormat="0" applyFill="0" applyAlignment="0" applyProtection="0">
      <alignment vertical="center"/>
    </xf>
    <xf numFmtId="0" fontId="28" fillId="7" borderId="0" applyNumberFormat="0" applyBorder="0" applyAlignment="0" applyProtection="0">
      <alignment vertical="center"/>
    </xf>
    <xf numFmtId="0" fontId="29" fillId="8" borderId="0" applyNumberFormat="0" applyBorder="0" applyAlignment="0" applyProtection="0">
      <alignment vertical="center"/>
    </xf>
    <xf numFmtId="0" fontId="30" fillId="9" borderId="0" applyNumberFormat="0" applyBorder="0" applyAlignment="0" applyProtection="0">
      <alignment vertical="center"/>
    </xf>
    <xf numFmtId="0" fontId="31" fillId="10" borderId="0" applyNumberFormat="0" applyBorder="0" applyAlignment="0" applyProtection="0">
      <alignment vertical="center"/>
    </xf>
    <xf numFmtId="0" fontId="32" fillId="11" borderId="0" applyNumberFormat="0" applyBorder="0" applyAlignment="0" applyProtection="0">
      <alignment vertical="center"/>
    </xf>
    <xf numFmtId="0" fontId="32" fillId="12" borderId="0" applyNumberFormat="0" applyBorder="0" applyAlignment="0" applyProtection="0">
      <alignment vertical="center"/>
    </xf>
    <xf numFmtId="0" fontId="31" fillId="13" borderId="0" applyNumberFormat="0" applyBorder="0" applyAlignment="0" applyProtection="0">
      <alignment vertical="center"/>
    </xf>
    <xf numFmtId="0" fontId="31" fillId="14" borderId="0" applyNumberFormat="0" applyBorder="0" applyAlignment="0" applyProtection="0">
      <alignment vertical="center"/>
    </xf>
    <xf numFmtId="0" fontId="32" fillId="15" borderId="0" applyNumberFormat="0" applyBorder="0" applyAlignment="0" applyProtection="0">
      <alignment vertical="center"/>
    </xf>
    <xf numFmtId="0" fontId="32" fillId="16" borderId="0" applyNumberFormat="0" applyBorder="0" applyAlignment="0" applyProtection="0">
      <alignment vertical="center"/>
    </xf>
    <xf numFmtId="0" fontId="31" fillId="17" borderId="0" applyNumberFormat="0" applyBorder="0" applyAlignment="0" applyProtection="0">
      <alignment vertical="center"/>
    </xf>
    <xf numFmtId="0" fontId="31" fillId="18" borderId="0" applyNumberFormat="0" applyBorder="0" applyAlignment="0" applyProtection="0">
      <alignment vertical="center"/>
    </xf>
    <xf numFmtId="0" fontId="32" fillId="19" borderId="0" applyNumberFormat="0" applyBorder="0" applyAlignment="0" applyProtection="0">
      <alignment vertical="center"/>
    </xf>
    <xf numFmtId="0" fontId="32" fillId="20" borderId="0" applyNumberFormat="0" applyBorder="0" applyAlignment="0" applyProtection="0">
      <alignment vertical="center"/>
    </xf>
    <xf numFmtId="0" fontId="31" fillId="21" borderId="0" applyNumberFormat="0" applyBorder="0" applyAlignment="0" applyProtection="0">
      <alignment vertical="center"/>
    </xf>
    <xf numFmtId="0" fontId="31" fillId="22" borderId="0" applyNumberFormat="0" applyBorder="0" applyAlignment="0" applyProtection="0">
      <alignment vertical="center"/>
    </xf>
    <xf numFmtId="0" fontId="32" fillId="23" borderId="0" applyNumberFormat="0" applyBorder="0" applyAlignment="0" applyProtection="0">
      <alignment vertical="center"/>
    </xf>
    <xf numFmtId="0" fontId="32" fillId="24" borderId="0" applyNumberFormat="0" applyBorder="0" applyAlignment="0" applyProtection="0">
      <alignment vertical="center"/>
    </xf>
    <xf numFmtId="0" fontId="31" fillId="25" borderId="0" applyNumberFormat="0" applyBorder="0" applyAlignment="0" applyProtection="0">
      <alignment vertical="center"/>
    </xf>
    <xf numFmtId="0" fontId="31" fillId="26" borderId="0" applyNumberFormat="0" applyBorder="0" applyAlignment="0" applyProtection="0">
      <alignment vertical="center"/>
    </xf>
    <xf numFmtId="0" fontId="32" fillId="27" borderId="0" applyNumberFormat="0" applyBorder="0" applyAlignment="0" applyProtection="0">
      <alignment vertical="center"/>
    </xf>
    <xf numFmtId="0" fontId="32" fillId="28" borderId="0" applyNumberFormat="0" applyBorder="0" applyAlignment="0" applyProtection="0">
      <alignment vertical="center"/>
    </xf>
    <xf numFmtId="0" fontId="31" fillId="29" borderId="0" applyNumberFormat="0" applyBorder="0" applyAlignment="0" applyProtection="0">
      <alignment vertical="center"/>
    </xf>
    <xf numFmtId="0" fontId="31" fillId="30" borderId="0" applyNumberFormat="0" applyBorder="0" applyAlignment="0" applyProtection="0">
      <alignment vertical="center"/>
    </xf>
    <xf numFmtId="0" fontId="32" fillId="31" borderId="0" applyNumberFormat="0" applyBorder="0" applyAlignment="0" applyProtection="0">
      <alignment vertical="center"/>
    </xf>
    <xf numFmtId="0" fontId="32" fillId="32" borderId="0" applyNumberFormat="0" applyBorder="0" applyAlignment="0" applyProtection="0">
      <alignment vertical="center"/>
    </xf>
    <xf numFmtId="0" fontId="31" fillId="33" borderId="0" applyNumberFormat="0" applyBorder="0" applyAlignment="0" applyProtection="0">
      <alignment vertical="center"/>
    </xf>
  </cellStyleXfs>
  <cellXfs count="50">
    <xf numFmtId="0" fontId="0" fillId="0" borderId="0" xfId="0">
      <alignment vertical="center"/>
    </xf>
    <xf numFmtId="0" fontId="1" fillId="0" borderId="0" xfId="0" applyFont="1" applyFill="1" applyAlignment="1">
      <alignment wrapText="1"/>
    </xf>
    <xf numFmtId="0" fontId="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wrapText="1"/>
    </xf>
    <xf numFmtId="0" fontId="5" fillId="0" borderId="0" xfId="0" applyFont="1" applyFill="1" applyAlignment="1">
      <alignment horizontal="center" vertical="center"/>
    </xf>
    <xf numFmtId="0" fontId="1" fillId="0" borderId="0" xfId="0" applyFont="1" applyFill="1" applyAlignment="1">
      <alignment horizontal="left" vertical="center" wrapText="1"/>
    </xf>
    <xf numFmtId="0" fontId="1" fillId="0" borderId="0" xfId="0" applyFont="1" applyFill="1" applyAlignment="1"/>
    <xf numFmtId="0" fontId="6" fillId="0" borderId="0" xfId="0" applyFont="1" applyFill="1" applyAlignment="1">
      <alignment horizontal="center" vertical="center" wrapText="1"/>
    </xf>
    <xf numFmtId="0" fontId="7" fillId="0" borderId="0" xfId="0" applyFont="1" applyFill="1" applyAlignment="1">
      <alignment horizontal="center" vertical="center" wrapText="1"/>
    </xf>
    <xf numFmtId="0" fontId="8" fillId="2" borderId="1" xfId="0" applyFont="1" applyFill="1" applyBorder="1" applyAlignment="1">
      <alignment horizontal="center" vertical="center" wrapText="1"/>
    </xf>
    <xf numFmtId="0" fontId="1"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 fillId="0" borderId="2" xfId="0" applyFont="1" applyFill="1" applyBorder="1" applyAlignment="1">
      <alignment horizontal="center" vertical="center" wrapText="1"/>
    </xf>
    <xf numFmtId="0" fontId="9" fillId="0" borderId="2"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1" fillId="0" borderId="2" xfId="0" applyFont="1" applyFill="1" applyBorder="1" applyAlignment="1">
      <alignment horizontal="center" vertical="center" wrapText="1"/>
    </xf>
    <xf numFmtId="0" fontId="10" fillId="0" borderId="2"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 fillId="0" borderId="5" xfId="0" applyFont="1" applyFill="1" applyBorder="1" applyAlignment="1">
      <alignment horizontal="center" vertical="center" wrapText="1"/>
    </xf>
    <xf numFmtId="0" fontId="9" fillId="0" borderId="5" xfId="0" applyFont="1" applyFill="1" applyBorder="1" applyAlignment="1">
      <alignment horizontal="center" vertical="center" wrapText="1"/>
    </xf>
    <xf numFmtId="0" fontId="10" fillId="0" borderId="5" xfId="0" applyFont="1" applyFill="1" applyBorder="1" applyAlignment="1">
      <alignment horizontal="center" vertical="center" wrapText="1"/>
    </xf>
    <xf numFmtId="0" fontId="12" fillId="0" borderId="5"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 fillId="0" borderId="1" xfId="0" applyFont="1" applyFill="1" applyBorder="1" applyAlignment="1">
      <alignment horizontal="left" vertical="center" wrapText="1"/>
    </xf>
    <xf numFmtId="0" fontId="11" fillId="0" borderId="5" xfId="0" applyFont="1" applyFill="1" applyBorder="1" applyAlignment="1">
      <alignment horizontal="center" vertical="center" wrapText="1"/>
    </xf>
    <xf numFmtId="0" fontId="1" fillId="0" borderId="1" xfId="0" applyNumberFormat="1" applyFont="1" applyFill="1" applyBorder="1" applyAlignment="1">
      <alignment horizontal="center" vertical="center" wrapText="1"/>
    </xf>
    <xf numFmtId="0" fontId="13"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11" fillId="0" borderId="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3" xfId="0" applyFont="1" applyFill="1" applyBorder="1" applyAlignment="1">
      <alignment horizontal="center" vertical="center" wrapText="1"/>
    </xf>
    <xf numFmtId="0" fontId="13" fillId="0" borderId="3" xfId="0" applyFont="1" applyFill="1" applyBorder="1" applyAlignment="1">
      <alignment horizontal="left" wrapText="1"/>
    </xf>
    <xf numFmtId="0" fontId="12" fillId="0" borderId="3" xfId="0" applyFont="1" applyFill="1" applyBorder="1" applyAlignment="1">
      <alignment horizontal="center" vertical="center" wrapText="1"/>
    </xf>
    <xf numFmtId="0" fontId="1" fillId="0" borderId="3" xfId="0" applyFont="1" applyFill="1" applyBorder="1" applyAlignment="1">
      <alignment horizontal="center" wrapText="1"/>
    </xf>
    <xf numFmtId="0" fontId="9" fillId="0" borderId="3" xfId="0" applyFont="1" applyFill="1" applyBorder="1" applyAlignment="1">
      <alignment horizontal="center" vertical="center" wrapText="1"/>
    </xf>
    <xf numFmtId="0" fontId="1" fillId="0" borderId="3"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6" xfId="0" applyFont="1" applyFill="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5.jpeg"/><Relationship Id="rId8" Type="http://schemas.openxmlformats.org/officeDocument/2006/relationships/image" Target="media/image14.png"/><Relationship Id="rId7" Type="http://schemas.openxmlformats.org/officeDocument/2006/relationships/image" Target="media/image13.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 Id="rId38" Type="http://schemas.openxmlformats.org/officeDocument/2006/relationships/image" Target="media/image44.jpeg"/><Relationship Id="rId37" Type="http://schemas.openxmlformats.org/officeDocument/2006/relationships/image" Target="media/image43.jpeg"/><Relationship Id="rId36" Type="http://schemas.openxmlformats.org/officeDocument/2006/relationships/image" Target="media/image42.jpeg"/><Relationship Id="rId35" Type="http://schemas.openxmlformats.org/officeDocument/2006/relationships/image" Target="media/image41.jpeg"/><Relationship Id="rId34" Type="http://schemas.openxmlformats.org/officeDocument/2006/relationships/image" Target="media/image40.jpeg"/><Relationship Id="rId33" Type="http://schemas.openxmlformats.org/officeDocument/2006/relationships/image" Target="media/image39.jpeg"/><Relationship Id="rId32" Type="http://schemas.openxmlformats.org/officeDocument/2006/relationships/image" Target="media/image38.jpeg"/><Relationship Id="rId31" Type="http://schemas.openxmlformats.org/officeDocument/2006/relationships/image" Target="media/image37.png"/><Relationship Id="rId30" Type="http://schemas.openxmlformats.org/officeDocument/2006/relationships/image" Target="media/image36.png"/><Relationship Id="rId3" Type="http://schemas.openxmlformats.org/officeDocument/2006/relationships/image" Target="media/image9.png"/><Relationship Id="rId29" Type="http://schemas.openxmlformats.org/officeDocument/2006/relationships/image" Target="media/image35.png"/><Relationship Id="rId28" Type="http://schemas.openxmlformats.org/officeDocument/2006/relationships/image" Target="media/image34.jpeg"/><Relationship Id="rId27" Type="http://schemas.openxmlformats.org/officeDocument/2006/relationships/image" Target="media/image33.jpeg"/><Relationship Id="rId26" Type="http://schemas.openxmlformats.org/officeDocument/2006/relationships/image" Target="media/image32.jpeg"/><Relationship Id="rId25" Type="http://schemas.openxmlformats.org/officeDocument/2006/relationships/image" Target="media/image31.jpeg"/><Relationship Id="rId24" Type="http://schemas.openxmlformats.org/officeDocument/2006/relationships/image" Target="media/image30.png"/><Relationship Id="rId23" Type="http://schemas.openxmlformats.org/officeDocument/2006/relationships/image" Target="media/image29.jpeg"/><Relationship Id="rId22" Type="http://schemas.openxmlformats.org/officeDocument/2006/relationships/image" Target="media/image28.jpeg"/><Relationship Id="rId21" Type="http://schemas.openxmlformats.org/officeDocument/2006/relationships/image" Target="media/image27.jpeg"/><Relationship Id="rId20" Type="http://schemas.openxmlformats.org/officeDocument/2006/relationships/image" Target="media/image26.jpeg"/><Relationship Id="rId2" Type="http://schemas.openxmlformats.org/officeDocument/2006/relationships/image" Target="media/image8.jpeg"/><Relationship Id="rId19" Type="http://schemas.openxmlformats.org/officeDocument/2006/relationships/image" Target="media/image25.jpeg"/><Relationship Id="rId18" Type="http://schemas.openxmlformats.org/officeDocument/2006/relationships/image" Target="media/image24.jpeg"/><Relationship Id="rId17" Type="http://schemas.openxmlformats.org/officeDocument/2006/relationships/image" Target="media/image23.jpeg"/><Relationship Id="rId16" Type="http://schemas.openxmlformats.org/officeDocument/2006/relationships/image" Target="media/image22.jpeg"/><Relationship Id="rId15" Type="http://schemas.openxmlformats.org/officeDocument/2006/relationships/image" Target="media/image21.jpeg"/><Relationship Id="rId14" Type="http://schemas.openxmlformats.org/officeDocument/2006/relationships/image" Target="media/image20.jpeg"/><Relationship Id="rId13" Type="http://schemas.openxmlformats.org/officeDocument/2006/relationships/image" Target="media/image19.jpeg"/><Relationship Id="rId12" Type="http://schemas.openxmlformats.org/officeDocument/2006/relationships/image" Target="media/image18.jpeg"/><Relationship Id="rId11" Type="http://schemas.openxmlformats.org/officeDocument/2006/relationships/image" Target="media/image17.png"/><Relationship Id="rId10" Type="http://schemas.openxmlformats.org/officeDocument/2006/relationships/image" Target="media/image16.png"/><Relationship Id="rId1" Type="http://schemas.openxmlformats.org/officeDocument/2006/relationships/image" Target="media/image7.jpeg"/></Relationships>
</file>

<file path=xl/_rels/workbook.xml.rels><?xml version="1.0" encoding="UTF-8" standalone="yes"?>
<Relationships xmlns="http://schemas.openxmlformats.org/package/2006/relationships"><Relationship Id="rId9" Type="http://schemas.openxmlformats.org/officeDocument/2006/relationships/styles" Target="styles.xml"/><Relationship Id="rId8" Type="http://www.wps.cn/officeDocument/2020/cellImage" Target="cellimag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customXml" Target="../customXml/item2.xml"/><Relationship Id="rId4" Type="http://schemas.openxmlformats.org/officeDocument/2006/relationships/customXml" Target="../customXml/item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15.jpeg"/><Relationship Id="rId8" Type="http://schemas.openxmlformats.org/officeDocument/2006/relationships/image" Target="../media/image14.png"/><Relationship Id="rId7" Type="http://schemas.openxmlformats.org/officeDocument/2006/relationships/image" Target="../media/image13.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 Id="rId38" Type="http://schemas.openxmlformats.org/officeDocument/2006/relationships/image" Target="../media/image44.jpeg"/><Relationship Id="rId37" Type="http://schemas.openxmlformats.org/officeDocument/2006/relationships/image" Target="../media/image43.jpeg"/><Relationship Id="rId36" Type="http://schemas.openxmlformats.org/officeDocument/2006/relationships/image" Target="../media/image42.jpeg"/><Relationship Id="rId35" Type="http://schemas.openxmlformats.org/officeDocument/2006/relationships/image" Target="../media/image41.jpeg"/><Relationship Id="rId34" Type="http://schemas.openxmlformats.org/officeDocument/2006/relationships/image" Target="../media/image40.jpeg"/><Relationship Id="rId33" Type="http://schemas.openxmlformats.org/officeDocument/2006/relationships/image" Target="../media/image39.jpeg"/><Relationship Id="rId32" Type="http://schemas.openxmlformats.org/officeDocument/2006/relationships/image" Target="../media/image38.jpeg"/><Relationship Id="rId31" Type="http://schemas.openxmlformats.org/officeDocument/2006/relationships/image" Target="../media/image37.png"/><Relationship Id="rId30" Type="http://schemas.openxmlformats.org/officeDocument/2006/relationships/image" Target="../media/image36.png"/><Relationship Id="rId3" Type="http://schemas.openxmlformats.org/officeDocument/2006/relationships/image" Target="../media/image9.png"/><Relationship Id="rId29" Type="http://schemas.openxmlformats.org/officeDocument/2006/relationships/image" Target="../media/image35.png"/><Relationship Id="rId28" Type="http://schemas.openxmlformats.org/officeDocument/2006/relationships/image" Target="../media/image34.jpeg"/><Relationship Id="rId27" Type="http://schemas.openxmlformats.org/officeDocument/2006/relationships/image" Target="../media/image33.jpeg"/><Relationship Id="rId26" Type="http://schemas.openxmlformats.org/officeDocument/2006/relationships/image" Target="../media/image32.jpeg"/><Relationship Id="rId25" Type="http://schemas.openxmlformats.org/officeDocument/2006/relationships/image" Target="../media/image31.jpeg"/><Relationship Id="rId24" Type="http://schemas.openxmlformats.org/officeDocument/2006/relationships/image" Target="../media/image30.png"/><Relationship Id="rId23" Type="http://schemas.openxmlformats.org/officeDocument/2006/relationships/image" Target="../media/image29.jpeg"/><Relationship Id="rId22" Type="http://schemas.openxmlformats.org/officeDocument/2006/relationships/image" Target="../media/image28.jpeg"/><Relationship Id="rId21" Type="http://schemas.openxmlformats.org/officeDocument/2006/relationships/image" Target="../media/image27.jpeg"/><Relationship Id="rId20" Type="http://schemas.openxmlformats.org/officeDocument/2006/relationships/image" Target="../media/image26.jpeg"/><Relationship Id="rId2" Type="http://schemas.openxmlformats.org/officeDocument/2006/relationships/image" Target="../media/image8.jpeg"/><Relationship Id="rId19" Type="http://schemas.openxmlformats.org/officeDocument/2006/relationships/image" Target="../media/image25.jpeg"/><Relationship Id="rId18" Type="http://schemas.openxmlformats.org/officeDocument/2006/relationships/image" Target="../media/image24.jpeg"/><Relationship Id="rId17" Type="http://schemas.openxmlformats.org/officeDocument/2006/relationships/image" Target="../media/image23.jpeg"/><Relationship Id="rId16" Type="http://schemas.openxmlformats.org/officeDocument/2006/relationships/image" Target="../media/image22.jpeg"/><Relationship Id="rId15" Type="http://schemas.openxmlformats.org/officeDocument/2006/relationships/image" Target="../media/image21.jpeg"/><Relationship Id="rId14" Type="http://schemas.openxmlformats.org/officeDocument/2006/relationships/image" Target="../media/image20.jpeg"/><Relationship Id="rId13" Type="http://schemas.openxmlformats.org/officeDocument/2006/relationships/image" Target="../media/image19.jpeg"/><Relationship Id="rId12" Type="http://schemas.openxmlformats.org/officeDocument/2006/relationships/image" Target="../media/image18.jpeg"/><Relationship Id="rId11" Type="http://schemas.openxmlformats.org/officeDocument/2006/relationships/image" Target="../media/image17.png"/><Relationship Id="rId10" Type="http://schemas.openxmlformats.org/officeDocument/2006/relationships/image" Target="../media/image16.png"/><Relationship Id="rId1" Type="http://schemas.openxmlformats.org/officeDocument/2006/relationships/image" Target="../media/image7.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152400</xdr:colOff>
      <xdr:row>34</xdr:row>
      <xdr:rowOff>26035</xdr:rowOff>
    </xdr:from>
    <xdr:to>
      <xdr:col>8</xdr:col>
      <xdr:colOff>1162050</xdr:colOff>
      <xdr:row>35</xdr:row>
      <xdr:rowOff>34290</xdr:rowOff>
    </xdr:to>
    <xdr:pic>
      <xdr:nvPicPr>
        <xdr:cNvPr id="30" name="ID_4C0D109A596743ACA51D76AAD1BB0CA8" descr="upload_post_object_v2_3147576616"/>
        <xdr:cNvPicPr>
          <a:picLocks noChangeAspect="1"/>
        </xdr:cNvPicPr>
      </xdr:nvPicPr>
      <xdr:blipFill>
        <a:blip r:embed="rId1"/>
        <a:stretch>
          <a:fillRect/>
        </a:stretch>
      </xdr:blipFill>
      <xdr:spPr>
        <a:xfrm>
          <a:off x="11593195" y="22854920"/>
          <a:ext cx="1009650" cy="859790"/>
        </a:xfrm>
        <a:prstGeom prst="rect">
          <a:avLst/>
        </a:prstGeom>
      </xdr:spPr>
    </xdr:pic>
    <xdr:clientData/>
  </xdr:twoCellAnchor>
  <xdr:twoCellAnchor editAs="oneCell">
    <xdr:from>
      <xdr:col>8</xdr:col>
      <xdr:colOff>93980</xdr:colOff>
      <xdr:row>35</xdr:row>
      <xdr:rowOff>50165</xdr:rowOff>
    </xdr:from>
    <xdr:to>
      <xdr:col>8</xdr:col>
      <xdr:colOff>1236980</xdr:colOff>
      <xdr:row>36</xdr:row>
      <xdr:rowOff>22860</xdr:rowOff>
    </xdr:to>
    <xdr:pic>
      <xdr:nvPicPr>
        <xdr:cNvPr id="31" name="ID_935601ECD6B04074B7B542D08AF99A70" descr="upload_post_object_v2_695984118"/>
        <xdr:cNvPicPr>
          <a:picLocks noChangeAspect="1"/>
        </xdr:cNvPicPr>
      </xdr:nvPicPr>
      <xdr:blipFill>
        <a:blip r:embed="rId2"/>
        <a:stretch>
          <a:fillRect/>
        </a:stretch>
      </xdr:blipFill>
      <xdr:spPr>
        <a:xfrm>
          <a:off x="11534775" y="23730585"/>
          <a:ext cx="1143000" cy="948055"/>
        </a:xfrm>
        <a:prstGeom prst="rect">
          <a:avLst/>
        </a:prstGeom>
      </xdr:spPr>
    </xdr:pic>
    <xdr:clientData/>
  </xdr:twoCellAnchor>
  <xdr:twoCellAnchor editAs="oneCell">
    <xdr:from>
      <xdr:col>8</xdr:col>
      <xdr:colOff>114300</xdr:colOff>
      <xdr:row>36</xdr:row>
      <xdr:rowOff>5080</xdr:rowOff>
    </xdr:from>
    <xdr:to>
      <xdr:col>8</xdr:col>
      <xdr:colOff>1171575</xdr:colOff>
      <xdr:row>36</xdr:row>
      <xdr:rowOff>935355</xdr:rowOff>
    </xdr:to>
    <xdr:pic>
      <xdr:nvPicPr>
        <xdr:cNvPr id="32" name="ID_DF561080FE1A4B969A596DDEAD10C73C" descr="upload_post_object_v2_807957959"/>
        <xdr:cNvPicPr>
          <a:picLocks noChangeAspect="1"/>
        </xdr:cNvPicPr>
      </xdr:nvPicPr>
      <xdr:blipFill>
        <a:blip r:embed="rId3"/>
        <a:stretch>
          <a:fillRect/>
        </a:stretch>
      </xdr:blipFill>
      <xdr:spPr>
        <a:xfrm>
          <a:off x="11555095" y="24660860"/>
          <a:ext cx="1057275" cy="930275"/>
        </a:xfrm>
        <a:prstGeom prst="rect">
          <a:avLst/>
        </a:prstGeom>
      </xdr:spPr>
    </xdr:pic>
    <xdr:clientData/>
  </xdr:twoCellAnchor>
  <xdr:twoCellAnchor editAs="oneCell">
    <xdr:from>
      <xdr:col>8</xdr:col>
      <xdr:colOff>60960</xdr:colOff>
      <xdr:row>61</xdr:row>
      <xdr:rowOff>18415</xdr:rowOff>
    </xdr:from>
    <xdr:to>
      <xdr:col>8</xdr:col>
      <xdr:colOff>1339215</xdr:colOff>
      <xdr:row>61</xdr:row>
      <xdr:rowOff>618490</xdr:rowOff>
    </xdr:to>
    <xdr:pic>
      <xdr:nvPicPr>
        <xdr:cNvPr id="49" name="ID_238E8F64C4C8463386611F372A328646" descr="upload_post_object_v2_1541983500"/>
        <xdr:cNvPicPr>
          <a:picLocks noChangeAspect="1"/>
        </xdr:cNvPicPr>
      </xdr:nvPicPr>
      <xdr:blipFill>
        <a:blip r:embed="rId4"/>
        <a:stretch>
          <a:fillRect/>
        </a:stretch>
      </xdr:blipFill>
      <xdr:spPr>
        <a:xfrm>
          <a:off x="11501755" y="40889555"/>
          <a:ext cx="1278255" cy="600075"/>
        </a:xfrm>
        <a:prstGeom prst="rect">
          <a:avLst/>
        </a:prstGeom>
      </xdr:spPr>
    </xdr:pic>
    <xdr:clientData/>
  </xdr:twoCellAnchor>
  <xdr:twoCellAnchor editAs="oneCell">
    <xdr:from>
      <xdr:col>8</xdr:col>
      <xdr:colOff>38100</xdr:colOff>
      <xdr:row>60</xdr:row>
      <xdr:rowOff>19050</xdr:rowOff>
    </xdr:from>
    <xdr:to>
      <xdr:col>8</xdr:col>
      <xdr:colOff>1333500</xdr:colOff>
      <xdr:row>60</xdr:row>
      <xdr:rowOff>619125</xdr:rowOff>
    </xdr:to>
    <xdr:pic>
      <xdr:nvPicPr>
        <xdr:cNvPr id="48" name="ID_0C417DADB160442C8EE4F9CB9466194C" descr="upload_post_object_v2_1497859044"/>
        <xdr:cNvPicPr>
          <a:picLocks noChangeAspect="1"/>
        </xdr:cNvPicPr>
      </xdr:nvPicPr>
      <xdr:blipFill>
        <a:blip r:embed="rId5"/>
        <a:stretch>
          <a:fillRect/>
        </a:stretch>
      </xdr:blipFill>
      <xdr:spPr>
        <a:xfrm>
          <a:off x="11478895" y="40255190"/>
          <a:ext cx="1295400" cy="600075"/>
        </a:xfrm>
        <a:prstGeom prst="rect">
          <a:avLst/>
        </a:prstGeom>
      </xdr:spPr>
    </xdr:pic>
    <xdr:clientData/>
  </xdr:twoCellAnchor>
  <xdr:twoCellAnchor editAs="oneCell">
    <xdr:from>
      <xdr:col>8</xdr:col>
      <xdr:colOff>38100</xdr:colOff>
      <xdr:row>59</xdr:row>
      <xdr:rowOff>19050</xdr:rowOff>
    </xdr:from>
    <xdr:to>
      <xdr:col>8</xdr:col>
      <xdr:colOff>1332865</xdr:colOff>
      <xdr:row>59</xdr:row>
      <xdr:rowOff>619125</xdr:rowOff>
    </xdr:to>
    <xdr:pic>
      <xdr:nvPicPr>
        <xdr:cNvPr id="47" name="ID_040E7BEF419F418E842CAE4500261DBA" descr="upload_post_object_v2_1204435146"/>
        <xdr:cNvPicPr>
          <a:picLocks noChangeAspect="1"/>
        </xdr:cNvPicPr>
      </xdr:nvPicPr>
      <xdr:blipFill>
        <a:blip r:embed="rId6"/>
        <a:stretch>
          <a:fillRect/>
        </a:stretch>
      </xdr:blipFill>
      <xdr:spPr>
        <a:xfrm>
          <a:off x="11478895" y="39620190"/>
          <a:ext cx="1294765" cy="60007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11</xdr:col>
      <xdr:colOff>476250</xdr:colOff>
      <xdr:row>42</xdr:row>
      <xdr:rowOff>57150</xdr:rowOff>
    </xdr:to>
    <xdr:pic>
      <xdr:nvPicPr>
        <xdr:cNvPr id="2" name="ID_795D55D456764E02866773C6EFAFA7F5" descr="upload_post_object_v2_2460277251"/>
        <xdr:cNvPicPr/>
      </xdr:nvPicPr>
      <xdr:blipFill>
        <a:blip r:embed="rId1"/>
        <a:stretch>
          <a:fillRect/>
        </a:stretch>
      </xdr:blipFill>
      <xdr:spPr>
        <a:xfrm>
          <a:off x="0" y="0"/>
          <a:ext cx="8858250" cy="8858250"/>
        </a:xfrm>
        <a:prstGeom prst="rect">
          <a:avLst/>
        </a:prstGeom>
      </xdr:spPr>
    </xdr:pic>
    <xdr:clientData/>
  </xdr:twoCellAnchor>
  <xdr:twoCellAnchor editAs="oneCell">
    <xdr:from>
      <xdr:col>0</xdr:col>
      <xdr:colOff>0</xdr:colOff>
      <xdr:row>0</xdr:row>
      <xdr:rowOff>0</xdr:rowOff>
    </xdr:from>
    <xdr:to>
      <xdr:col>12</xdr:col>
      <xdr:colOff>0</xdr:colOff>
      <xdr:row>43</xdr:row>
      <xdr:rowOff>114935</xdr:rowOff>
    </xdr:to>
    <xdr:pic>
      <xdr:nvPicPr>
        <xdr:cNvPr id="4" name="ID_1D69A23981FC46FEBC8FB0BDAB47D115" descr="upload_post_object_v2_3606580529"/>
        <xdr:cNvPicPr/>
      </xdr:nvPicPr>
      <xdr:blipFill>
        <a:blip r:embed="rId2"/>
        <a:stretch>
          <a:fillRect/>
        </a:stretch>
      </xdr:blipFill>
      <xdr:spPr>
        <a:xfrm>
          <a:off x="0" y="0"/>
          <a:ext cx="9144000" cy="9125585"/>
        </a:xfrm>
        <a:prstGeom prst="rect">
          <a:avLst/>
        </a:prstGeom>
      </xdr:spPr>
    </xdr:pic>
    <xdr:clientData/>
  </xdr:twoCellAnchor>
  <xdr:twoCellAnchor editAs="oneCell">
    <xdr:from>
      <xdr:col>0</xdr:col>
      <xdr:colOff>0</xdr:colOff>
      <xdr:row>0</xdr:row>
      <xdr:rowOff>0</xdr:rowOff>
    </xdr:from>
    <xdr:to>
      <xdr:col>0</xdr:col>
      <xdr:colOff>680085</xdr:colOff>
      <xdr:row>3</xdr:row>
      <xdr:rowOff>189230</xdr:rowOff>
    </xdr:to>
    <xdr:pic>
      <xdr:nvPicPr>
        <xdr:cNvPr id="5" name="ID_0190C1F5FEBD40CB823C0B9B730938D8" descr="upload_post_object_v2_1838325341"/>
        <xdr:cNvPicPr/>
      </xdr:nvPicPr>
      <xdr:blipFill>
        <a:blip r:embed="rId3"/>
        <a:stretch>
          <a:fillRect/>
        </a:stretch>
      </xdr:blipFill>
      <xdr:spPr>
        <a:xfrm>
          <a:off x="0" y="0"/>
          <a:ext cx="680085" cy="817880"/>
        </a:xfrm>
        <a:prstGeom prst="rect">
          <a:avLst/>
        </a:prstGeom>
      </xdr:spPr>
    </xdr:pic>
    <xdr:clientData/>
  </xdr:twoCellAnchor>
  <xdr:twoCellAnchor editAs="oneCell">
    <xdr:from>
      <xdr:col>0</xdr:col>
      <xdr:colOff>0</xdr:colOff>
      <xdr:row>0</xdr:row>
      <xdr:rowOff>0</xdr:rowOff>
    </xdr:from>
    <xdr:to>
      <xdr:col>4</xdr:col>
      <xdr:colOff>390525</xdr:colOff>
      <xdr:row>22</xdr:row>
      <xdr:rowOff>38100</xdr:rowOff>
    </xdr:to>
    <xdr:pic>
      <xdr:nvPicPr>
        <xdr:cNvPr id="6" name="ID_9DFBCAAD09804E9CB3A3DF94CE286C7E" descr="upload_post_object_v2_1983062689"/>
        <xdr:cNvPicPr/>
      </xdr:nvPicPr>
      <xdr:blipFill>
        <a:blip r:embed="rId4"/>
        <a:stretch>
          <a:fillRect/>
        </a:stretch>
      </xdr:blipFill>
      <xdr:spPr>
        <a:xfrm>
          <a:off x="0" y="0"/>
          <a:ext cx="3438525" cy="46482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8" name="ID_58AF20D0BD0848C485F0FE99B759F3B4" descr="upload_post_object_v2_2703417254"/>
        <xdr:cNvPicPr/>
      </xdr:nvPicPr>
      <xdr:blipFill>
        <a:blip r:embed="rId5"/>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9" name="ID_16F97673D029420EB9642A1B39676481" descr="upload_post_object_v2_1636079576"/>
        <xdr:cNvPicPr/>
      </xdr:nvPicPr>
      <xdr:blipFill>
        <a:blip r:embed="rId6"/>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10" name="ID_9C8DA2BBCB9B4F179A330D82E01DDF2C" descr="upload_post_object_v2_1282977443"/>
        <xdr:cNvPicPr/>
      </xdr:nvPicPr>
      <xdr:blipFill>
        <a:blip r:embed="rId7"/>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3</xdr:col>
      <xdr:colOff>193675</xdr:colOff>
      <xdr:row>8</xdr:row>
      <xdr:rowOff>87630</xdr:rowOff>
    </xdr:to>
    <xdr:pic>
      <xdr:nvPicPr>
        <xdr:cNvPr id="11" name="ID_B1BF0EC461F342D9AF6A92470B463302" descr="upload_post_object_v2_445864238"/>
        <xdr:cNvPicPr/>
      </xdr:nvPicPr>
      <xdr:blipFill>
        <a:blip r:embed="rId8"/>
        <a:stretch>
          <a:fillRect/>
        </a:stretch>
      </xdr:blipFill>
      <xdr:spPr>
        <a:xfrm>
          <a:off x="0" y="0"/>
          <a:ext cx="2479675" cy="1764030"/>
        </a:xfrm>
        <a:prstGeom prst="rect">
          <a:avLst/>
        </a:prstGeom>
      </xdr:spPr>
    </xdr:pic>
    <xdr:clientData/>
  </xdr:twoCellAnchor>
  <xdr:twoCellAnchor editAs="oneCell">
    <xdr:from>
      <xdr:col>0</xdr:col>
      <xdr:colOff>0</xdr:colOff>
      <xdr:row>0</xdr:row>
      <xdr:rowOff>0</xdr:rowOff>
    </xdr:from>
    <xdr:to>
      <xdr:col>9</xdr:col>
      <xdr:colOff>566420</xdr:colOff>
      <xdr:row>48</xdr:row>
      <xdr:rowOff>0</xdr:rowOff>
    </xdr:to>
    <xdr:pic>
      <xdr:nvPicPr>
        <xdr:cNvPr id="12" name="ID_10792FCE3530421BA409B94136852EFA" descr="upload_post_object_v2_1015394964"/>
        <xdr:cNvPicPr/>
      </xdr:nvPicPr>
      <xdr:blipFill>
        <a:blip r:embed="rId9"/>
        <a:stretch>
          <a:fillRect/>
        </a:stretch>
      </xdr:blipFill>
      <xdr:spPr>
        <a:xfrm>
          <a:off x="0" y="0"/>
          <a:ext cx="7424420" cy="10058400"/>
        </a:xfrm>
        <a:prstGeom prst="rect">
          <a:avLst/>
        </a:prstGeom>
      </xdr:spPr>
    </xdr:pic>
    <xdr:clientData/>
  </xdr:twoCellAnchor>
  <xdr:twoCellAnchor editAs="oneCell">
    <xdr:from>
      <xdr:col>0</xdr:col>
      <xdr:colOff>0</xdr:colOff>
      <xdr:row>0</xdr:row>
      <xdr:rowOff>0</xdr:rowOff>
    </xdr:from>
    <xdr:to>
      <xdr:col>2</xdr:col>
      <xdr:colOff>730250</xdr:colOff>
      <xdr:row>12</xdr:row>
      <xdr:rowOff>63500</xdr:rowOff>
    </xdr:to>
    <xdr:pic>
      <xdr:nvPicPr>
        <xdr:cNvPr id="14" name="ID_EDBB5D9DEA334990B5606046F67615F4" descr="upload_post_object_v2_1999121073"/>
        <xdr:cNvPicPr/>
      </xdr:nvPicPr>
      <xdr:blipFill>
        <a:blip r:embed="rId10"/>
        <a:stretch>
          <a:fillRect/>
        </a:stretch>
      </xdr:blipFill>
      <xdr:spPr>
        <a:xfrm>
          <a:off x="0" y="0"/>
          <a:ext cx="2254250" cy="2578100"/>
        </a:xfrm>
        <a:prstGeom prst="rect">
          <a:avLst/>
        </a:prstGeom>
      </xdr:spPr>
    </xdr:pic>
    <xdr:clientData/>
  </xdr:twoCellAnchor>
  <xdr:twoCellAnchor editAs="oneCell">
    <xdr:from>
      <xdr:col>0</xdr:col>
      <xdr:colOff>0</xdr:colOff>
      <xdr:row>0</xdr:row>
      <xdr:rowOff>0</xdr:rowOff>
    </xdr:from>
    <xdr:to>
      <xdr:col>6</xdr:col>
      <xdr:colOff>533400</xdr:colOff>
      <xdr:row>23</xdr:row>
      <xdr:rowOff>171450</xdr:rowOff>
    </xdr:to>
    <xdr:pic>
      <xdr:nvPicPr>
        <xdr:cNvPr id="15" name="ID_7F44A23D3B0D4A95AA66C8207C3EDDCF" descr="upload_post_object_v2_2955681606"/>
        <xdr:cNvPicPr/>
      </xdr:nvPicPr>
      <xdr:blipFill>
        <a:blip r:embed="rId11"/>
        <a:stretch>
          <a:fillRect/>
        </a:stretch>
      </xdr:blipFill>
      <xdr:spPr>
        <a:xfrm>
          <a:off x="0" y="0"/>
          <a:ext cx="5105400" cy="4991100"/>
        </a:xfrm>
        <a:prstGeom prst="rect">
          <a:avLst/>
        </a:prstGeom>
      </xdr:spPr>
    </xdr:pic>
    <xdr:clientData/>
  </xdr:twoCellAnchor>
  <xdr:twoCellAnchor editAs="oneCell">
    <xdr:from>
      <xdr:col>0</xdr:col>
      <xdr:colOff>0</xdr:colOff>
      <xdr:row>0</xdr:row>
      <xdr:rowOff>0</xdr:rowOff>
    </xdr:from>
    <xdr:to>
      <xdr:col>9</xdr:col>
      <xdr:colOff>566420</xdr:colOff>
      <xdr:row>48</xdr:row>
      <xdr:rowOff>0</xdr:rowOff>
    </xdr:to>
    <xdr:pic>
      <xdr:nvPicPr>
        <xdr:cNvPr id="16" name="ID_B29DE0FEDD0F4CD8969211C31D3837A2" descr="upload_post_object_v2_482598269"/>
        <xdr:cNvPicPr/>
      </xdr:nvPicPr>
      <xdr:blipFill>
        <a:blip r:embed="rId12"/>
        <a:stretch>
          <a:fillRect/>
        </a:stretch>
      </xdr:blipFill>
      <xdr:spPr>
        <a:xfrm>
          <a:off x="0" y="0"/>
          <a:ext cx="7424420" cy="100584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21" name="ID_AFC22A8A3F7947E099E07C58F28E88B3" descr="upload_post_object_v2_92410561"/>
        <xdr:cNvPicPr/>
      </xdr:nvPicPr>
      <xdr:blipFill>
        <a:blip r:embed="rId13"/>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154305</xdr:rowOff>
    </xdr:to>
    <xdr:pic>
      <xdr:nvPicPr>
        <xdr:cNvPr id="22" name="ID_2F06C5C309464557BC052A69C6230B14" descr="upload_post_object_v2_287428967"/>
        <xdr:cNvPicPr/>
      </xdr:nvPicPr>
      <xdr:blipFill>
        <a:blip r:embed="rId14"/>
        <a:stretch>
          <a:fillRect/>
        </a:stretch>
      </xdr:blipFill>
      <xdr:spPr>
        <a:xfrm>
          <a:off x="0" y="0"/>
          <a:ext cx="9144000" cy="6859905"/>
        </a:xfrm>
        <a:prstGeom prst="rect">
          <a:avLst/>
        </a:prstGeom>
      </xdr:spPr>
    </xdr:pic>
    <xdr:clientData/>
  </xdr:twoCellAnchor>
  <xdr:twoCellAnchor editAs="oneCell">
    <xdr:from>
      <xdr:col>0</xdr:col>
      <xdr:colOff>0</xdr:colOff>
      <xdr:row>0</xdr:row>
      <xdr:rowOff>0</xdr:rowOff>
    </xdr:from>
    <xdr:to>
      <xdr:col>12</xdr:col>
      <xdr:colOff>0</xdr:colOff>
      <xdr:row>32</xdr:row>
      <xdr:rowOff>161290</xdr:rowOff>
    </xdr:to>
    <xdr:pic>
      <xdr:nvPicPr>
        <xdr:cNvPr id="23" name="ID_8C851742099B42B69A584F88939A1ECB" descr="upload_post_object_v2_244185187"/>
        <xdr:cNvPicPr/>
      </xdr:nvPicPr>
      <xdr:blipFill>
        <a:blip r:embed="rId15"/>
        <a:stretch>
          <a:fillRect/>
        </a:stretch>
      </xdr:blipFill>
      <xdr:spPr>
        <a:xfrm>
          <a:off x="0" y="0"/>
          <a:ext cx="9144000" cy="686689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24" name="ID_587A47E78D744A64BDB512B6955742BC" descr="upload_post_object_v2_2082544348"/>
        <xdr:cNvPicPr/>
      </xdr:nvPicPr>
      <xdr:blipFill>
        <a:blip r:embed="rId16"/>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25" name="ID_F106A550001D49548AE2713FC49C57B2" descr="upload_post_object_v2_1304018661"/>
        <xdr:cNvPicPr/>
      </xdr:nvPicPr>
      <xdr:blipFill>
        <a:blip r:embed="rId17"/>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27" name="ID_BFA1578737D74E22B53410730565DE9F" descr="upload_post_object_v2_2788409469"/>
        <xdr:cNvPicPr/>
      </xdr:nvPicPr>
      <xdr:blipFill>
        <a:blip r:embed="rId18"/>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149225</xdr:rowOff>
    </xdr:to>
    <xdr:pic>
      <xdr:nvPicPr>
        <xdr:cNvPr id="29" name="ID_3C1BC85C20824244A90D00CC05682F09" descr="upload_post_object_v2_3912034258"/>
        <xdr:cNvPicPr/>
      </xdr:nvPicPr>
      <xdr:blipFill>
        <a:blip r:embed="rId19"/>
        <a:stretch>
          <a:fillRect/>
        </a:stretch>
      </xdr:blipFill>
      <xdr:spPr>
        <a:xfrm>
          <a:off x="0" y="0"/>
          <a:ext cx="9144000" cy="6854825"/>
        </a:xfrm>
        <a:prstGeom prst="rect">
          <a:avLst/>
        </a:prstGeom>
      </xdr:spPr>
    </xdr:pic>
    <xdr:clientData/>
  </xdr:twoCellAnchor>
  <xdr:twoCellAnchor editAs="oneCell">
    <xdr:from>
      <xdr:col>0</xdr:col>
      <xdr:colOff>0</xdr:colOff>
      <xdr:row>0</xdr:row>
      <xdr:rowOff>0</xdr:rowOff>
    </xdr:from>
    <xdr:to>
      <xdr:col>12</xdr:col>
      <xdr:colOff>0</xdr:colOff>
      <xdr:row>29</xdr:row>
      <xdr:rowOff>19050</xdr:rowOff>
    </xdr:to>
    <xdr:pic>
      <xdr:nvPicPr>
        <xdr:cNvPr id="35" name="ID_F47369CC220F41CDBA816BE87D021F3D" descr="upload_post_object_v2_1590606121"/>
        <xdr:cNvPicPr/>
      </xdr:nvPicPr>
      <xdr:blipFill>
        <a:blip r:embed="rId20"/>
        <a:stretch>
          <a:fillRect/>
        </a:stretch>
      </xdr:blipFill>
      <xdr:spPr>
        <a:xfrm>
          <a:off x="0" y="0"/>
          <a:ext cx="9144000" cy="6096000"/>
        </a:xfrm>
        <a:prstGeom prst="rect">
          <a:avLst/>
        </a:prstGeom>
      </xdr:spPr>
    </xdr:pic>
    <xdr:clientData/>
  </xdr:twoCellAnchor>
  <xdr:twoCellAnchor editAs="oneCell">
    <xdr:from>
      <xdr:col>0</xdr:col>
      <xdr:colOff>0</xdr:colOff>
      <xdr:row>0</xdr:row>
      <xdr:rowOff>0</xdr:rowOff>
    </xdr:from>
    <xdr:to>
      <xdr:col>12</xdr:col>
      <xdr:colOff>0</xdr:colOff>
      <xdr:row>29</xdr:row>
      <xdr:rowOff>19050</xdr:rowOff>
    </xdr:to>
    <xdr:pic>
      <xdr:nvPicPr>
        <xdr:cNvPr id="37" name="ID_6CA916E6EA454F7394F622405D5388F5" descr="upload_post_object_v2_269600920"/>
        <xdr:cNvPicPr/>
      </xdr:nvPicPr>
      <xdr:blipFill>
        <a:blip r:embed="rId21"/>
        <a:stretch>
          <a:fillRect/>
        </a:stretch>
      </xdr:blipFill>
      <xdr:spPr>
        <a:xfrm>
          <a:off x="0" y="0"/>
          <a:ext cx="9144000" cy="6096000"/>
        </a:xfrm>
        <a:prstGeom prst="rect">
          <a:avLst/>
        </a:prstGeom>
      </xdr:spPr>
    </xdr:pic>
    <xdr:clientData/>
  </xdr:twoCellAnchor>
  <xdr:twoCellAnchor editAs="oneCell">
    <xdr:from>
      <xdr:col>0</xdr:col>
      <xdr:colOff>0</xdr:colOff>
      <xdr:row>0</xdr:row>
      <xdr:rowOff>0</xdr:rowOff>
    </xdr:from>
    <xdr:to>
      <xdr:col>12</xdr:col>
      <xdr:colOff>0</xdr:colOff>
      <xdr:row>29</xdr:row>
      <xdr:rowOff>19050</xdr:rowOff>
    </xdr:to>
    <xdr:pic>
      <xdr:nvPicPr>
        <xdr:cNvPr id="38" name="ID_D859C7E35CDA4343A27C501582344209" descr="upload_post_object_v2_1861247404"/>
        <xdr:cNvPicPr/>
      </xdr:nvPicPr>
      <xdr:blipFill>
        <a:blip r:embed="rId22"/>
        <a:stretch>
          <a:fillRect/>
        </a:stretch>
      </xdr:blipFill>
      <xdr:spPr>
        <a:xfrm>
          <a:off x="0" y="0"/>
          <a:ext cx="9144000" cy="6096000"/>
        </a:xfrm>
        <a:prstGeom prst="rect">
          <a:avLst/>
        </a:prstGeom>
      </xdr:spPr>
    </xdr:pic>
    <xdr:clientData/>
  </xdr:twoCellAnchor>
  <xdr:twoCellAnchor editAs="oneCell">
    <xdr:from>
      <xdr:col>0</xdr:col>
      <xdr:colOff>0</xdr:colOff>
      <xdr:row>0</xdr:row>
      <xdr:rowOff>0</xdr:rowOff>
    </xdr:from>
    <xdr:to>
      <xdr:col>9</xdr:col>
      <xdr:colOff>520700</xdr:colOff>
      <xdr:row>48</xdr:row>
      <xdr:rowOff>0</xdr:rowOff>
    </xdr:to>
    <xdr:pic>
      <xdr:nvPicPr>
        <xdr:cNvPr id="39" name="ID_ABDBE2E3973D4BA1B9D9BDA1266675CD" descr="upload_post_object_v2_3463902403"/>
        <xdr:cNvPicPr/>
      </xdr:nvPicPr>
      <xdr:blipFill>
        <a:blip r:embed="rId23"/>
        <a:stretch>
          <a:fillRect/>
        </a:stretch>
      </xdr:blipFill>
      <xdr:spPr>
        <a:xfrm>
          <a:off x="0" y="0"/>
          <a:ext cx="7378700" cy="10058400"/>
        </a:xfrm>
        <a:prstGeom prst="rect">
          <a:avLst/>
        </a:prstGeom>
      </xdr:spPr>
    </xdr:pic>
    <xdr:clientData/>
  </xdr:twoCellAnchor>
  <xdr:twoCellAnchor editAs="oneCell">
    <xdr:from>
      <xdr:col>0</xdr:col>
      <xdr:colOff>0</xdr:colOff>
      <xdr:row>0</xdr:row>
      <xdr:rowOff>0</xdr:rowOff>
    </xdr:from>
    <xdr:to>
      <xdr:col>3</xdr:col>
      <xdr:colOff>9525</xdr:colOff>
      <xdr:row>13</xdr:row>
      <xdr:rowOff>76200</xdr:rowOff>
    </xdr:to>
    <xdr:pic>
      <xdr:nvPicPr>
        <xdr:cNvPr id="41" name="ID_31064F2207D84DE58817309FEE9102D7" descr="upload_post_object_v2_1192884088"/>
        <xdr:cNvPicPr/>
      </xdr:nvPicPr>
      <xdr:blipFill>
        <a:blip r:embed="rId24"/>
        <a:stretch>
          <a:fillRect/>
        </a:stretch>
      </xdr:blipFill>
      <xdr:spPr>
        <a:xfrm>
          <a:off x="0" y="0"/>
          <a:ext cx="2295525" cy="2800350"/>
        </a:xfrm>
        <a:prstGeom prst="rect">
          <a:avLst/>
        </a:prstGeom>
      </xdr:spPr>
    </xdr:pic>
    <xdr:clientData/>
  </xdr:twoCellAnchor>
  <xdr:twoCellAnchor editAs="oneCell">
    <xdr:from>
      <xdr:col>0</xdr:col>
      <xdr:colOff>0</xdr:colOff>
      <xdr:row>0</xdr:row>
      <xdr:rowOff>0</xdr:rowOff>
    </xdr:from>
    <xdr:to>
      <xdr:col>12</xdr:col>
      <xdr:colOff>0</xdr:colOff>
      <xdr:row>28</xdr:row>
      <xdr:rowOff>52070</xdr:rowOff>
    </xdr:to>
    <xdr:pic>
      <xdr:nvPicPr>
        <xdr:cNvPr id="43" name="ID_E7CCB7EF73A449AAAD3183D7AF8821DC" descr="upload_post_object_v2_2303987951"/>
        <xdr:cNvPicPr/>
      </xdr:nvPicPr>
      <xdr:blipFill>
        <a:blip r:embed="rId25"/>
        <a:stretch>
          <a:fillRect/>
        </a:stretch>
      </xdr:blipFill>
      <xdr:spPr>
        <a:xfrm>
          <a:off x="0" y="0"/>
          <a:ext cx="9144000" cy="5919470"/>
        </a:xfrm>
        <a:prstGeom prst="rect">
          <a:avLst/>
        </a:prstGeom>
      </xdr:spPr>
    </xdr:pic>
    <xdr:clientData/>
  </xdr:twoCellAnchor>
  <xdr:twoCellAnchor editAs="oneCell">
    <xdr:from>
      <xdr:col>0</xdr:col>
      <xdr:colOff>0</xdr:colOff>
      <xdr:row>0</xdr:row>
      <xdr:rowOff>0</xdr:rowOff>
    </xdr:from>
    <xdr:to>
      <xdr:col>12</xdr:col>
      <xdr:colOff>0</xdr:colOff>
      <xdr:row>32</xdr:row>
      <xdr:rowOff>114935</xdr:rowOff>
    </xdr:to>
    <xdr:pic>
      <xdr:nvPicPr>
        <xdr:cNvPr id="44" name="ID_E99BE12F6F25488E854666B145A113D0" descr="upload_post_object_v2_1789058755"/>
        <xdr:cNvPicPr/>
      </xdr:nvPicPr>
      <xdr:blipFill>
        <a:blip r:embed="rId26"/>
        <a:stretch>
          <a:fillRect/>
        </a:stretch>
      </xdr:blipFill>
      <xdr:spPr>
        <a:xfrm>
          <a:off x="0" y="0"/>
          <a:ext cx="9144000" cy="6820535"/>
        </a:xfrm>
        <a:prstGeom prst="rect">
          <a:avLst/>
        </a:prstGeom>
      </xdr:spPr>
    </xdr:pic>
    <xdr:clientData/>
  </xdr:twoCellAnchor>
  <xdr:twoCellAnchor editAs="oneCell">
    <xdr:from>
      <xdr:col>0</xdr:col>
      <xdr:colOff>0</xdr:colOff>
      <xdr:row>0</xdr:row>
      <xdr:rowOff>0</xdr:rowOff>
    </xdr:from>
    <xdr:to>
      <xdr:col>10</xdr:col>
      <xdr:colOff>695325</xdr:colOff>
      <xdr:row>42</xdr:row>
      <xdr:rowOff>180975</xdr:rowOff>
    </xdr:to>
    <xdr:pic>
      <xdr:nvPicPr>
        <xdr:cNvPr id="45" name="ID_73448D70346C47B4972E806F32C22A5C" descr="upload_post_object_v2_2857326404"/>
        <xdr:cNvPicPr/>
      </xdr:nvPicPr>
      <xdr:blipFill>
        <a:blip r:embed="rId27"/>
        <a:stretch>
          <a:fillRect/>
        </a:stretch>
      </xdr:blipFill>
      <xdr:spPr>
        <a:xfrm>
          <a:off x="0" y="0"/>
          <a:ext cx="8315325" cy="8982075"/>
        </a:xfrm>
        <a:prstGeom prst="rect">
          <a:avLst/>
        </a:prstGeom>
      </xdr:spPr>
    </xdr:pic>
    <xdr:clientData/>
  </xdr:twoCellAnchor>
  <xdr:twoCellAnchor editAs="oneCell">
    <xdr:from>
      <xdr:col>0</xdr:col>
      <xdr:colOff>0</xdr:colOff>
      <xdr:row>0</xdr:row>
      <xdr:rowOff>0</xdr:rowOff>
    </xdr:from>
    <xdr:to>
      <xdr:col>11</xdr:col>
      <xdr:colOff>409575</xdr:colOff>
      <xdr:row>36</xdr:row>
      <xdr:rowOff>190500</xdr:rowOff>
    </xdr:to>
    <xdr:pic>
      <xdr:nvPicPr>
        <xdr:cNvPr id="46" name="ID_6DF284CDAF924EA38D927F81C6DD9486" descr="upload_post_object_v2_3145258175"/>
        <xdr:cNvPicPr/>
      </xdr:nvPicPr>
      <xdr:blipFill>
        <a:blip r:embed="rId28"/>
        <a:stretch>
          <a:fillRect/>
        </a:stretch>
      </xdr:blipFill>
      <xdr:spPr>
        <a:xfrm>
          <a:off x="0" y="0"/>
          <a:ext cx="8791575" cy="7734300"/>
        </a:xfrm>
        <a:prstGeom prst="rect">
          <a:avLst/>
        </a:prstGeom>
      </xdr:spPr>
    </xdr:pic>
    <xdr:clientData/>
  </xdr:twoCellAnchor>
  <xdr:twoCellAnchor editAs="oneCell">
    <xdr:from>
      <xdr:col>0</xdr:col>
      <xdr:colOff>0</xdr:colOff>
      <xdr:row>0</xdr:row>
      <xdr:rowOff>0</xdr:rowOff>
    </xdr:from>
    <xdr:to>
      <xdr:col>12</xdr:col>
      <xdr:colOff>0</xdr:colOff>
      <xdr:row>22</xdr:row>
      <xdr:rowOff>158750</xdr:rowOff>
    </xdr:to>
    <xdr:pic>
      <xdr:nvPicPr>
        <xdr:cNvPr id="50" name="ID_438B09C8FA5A41058248CC85F48D7332" descr="upload_post_object_v2_2241185633"/>
        <xdr:cNvPicPr/>
      </xdr:nvPicPr>
      <xdr:blipFill>
        <a:blip r:embed="rId29"/>
        <a:stretch>
          <a:fillRect/>
        </a:stretch>
      </xdr:blipFill>
      <xdr:spPr>
        <a:xfrm>
          <a:off x="0" y="0"/>
          <a:ext cx="9144000" cy="4768850"/>
        </a:xfrm>
        <a:prstGeom prst="rect">
          <a:avLst/>
        </a:prstGeom>
      </xdr:spPr>
    </xdr:pic>
    <xdr:clientData/>
  </xdr:twoCellAnchor>
  <xdr:twoCellAnchor editAs="oneCell">
    <xdr:from>
      <xdr:col>0</xdr:col>
      <xdr:colOff>0</xdr:colOff>
      <xdr:row>0</xdr:row>
      <xdr:rowOff>0</xdr:rowOff>
    </xdr:from>
    <xdr:to>
      <xdr:col>8</xdr:col>
      <xdr:colOff>28575</xdr:colOff>
      <xdr:row>18</xdr:row>
      <xdr:rowOff>66675</xdr:rowOff>
    </xdr:to>
    <xdr:pic>
      <xdr:nvPicPr>
        <xdr:cNvPr id="51" name="ID_3D2E28A50AD4400AA646F0975E9F1FB5" descr="upload_post_object_v2_4294707489"/>
        <xdr:cNvPicPr/>
      </xdr:nvPicPr>
      <xdr:blipFill>
        <a:blip r:embed="rId30"/>
        <a:stretch>
          <a:fillRect/>
        </a:stretch>
      </xdr:blipFill>
      <xdr:spPr>
        <a:xfrm>
          <a:off x="0" y="0"/>
          <a:ext cx="6124575" cy="3838575"/>
        </a:xfrm>
        <a:prstGeom prst="rect">
          <a:avLst/>
        </a:prstGeom>
      </xdr:spPr>
    </xdr:pic>
    <xdr:clientData/>
  </xdr:twoCellAnchor>
  <xdr:twoCellAnchor editAs="oneCell">
    <xdr:from>
      <xdr:col>0</xdr:col>
      <xdr:colOff>0</xdr:colOff>
      <xdr:row>0</xdr:row>
      <xdr:rowOff>0</xdr:rowOff>
    </xdr:from>
    <xdr:to>
      <xdr:col>12</xdr:col>
      <xdr:colOff>0</xdr:colOff>
      <xdr:row>22</xdr:row>
      <xdr:rowOff>158750</xdr:rowOff>
    </xdr:to>
    <xdr:pic>
      <xdr:nvPicPr>
        <xdr:cNvPr id="52" name="ID_37892A6009B34DD9AEC83CC349D9EFE4" descr="upload_post_object_v2_1367197173"/>
        <xdr:cNvPicPr/>
      </xdr:nvPicPr>
      <xdr:blipFill>
        <a:blip r:embed="rId31"/>
        <a:stretch>
          <a:fillRect/>
        </a:stretch>
      </xdr:blipFill>
      <xdr:spPr>
        <a:xfrm>
          <a:off x="0" y="0"/>
          <a:ext cx="9144000" cy="4768850"/>
        </a:xfrm>
        <a:prstGeom prst="rect">
          <a:avLst/>
        </a:prstGeom>
      </xdr:spPr>
    </xdr:pic>
    <xdr:clientData/>
  </xdr:twoCellAnchor>
  <xdr:twoCellAnchor editAs="oneCell">
    <xdr:from>
      <xdr:col>0</xdr:col>
      <xdr:colOff>0</xdr:colOff>
      <xdr:row>0</xdr:row>
      <xdr:rowOff>0</xdr:rowOff>
    </xdr:from>
    <xdr:to>
      <xdr:col>9</xdr:col>
      <xdr:colOff>582295</xdr:colOff>
      <xdr:row>48</xdr:row>
      <xdr:rowOff>0</xdr:rowOff>
    </xdr:to>
    <xdr:pic>
      <xdr:nvPicPr>
        <xdr:cNvPr id="53" name="ID_A1392BC6CBCD415F9F60EC4D840D8C38" descr="upload_post_object_v2_3574171738"/>
        <xdr:cNvPicPr/>
      </xdr:nvPicPr>
      <xdr:blipFill>
        <a:blip r:embed="rId32"/>
        <a:stretch>
          <a:fillRect/>
        </a:stretch>
      </xdr:blipFill>
      <xdr:spPr>
        <a:xfrm>
          <a:off x="0" y="0"/>
          <a:ext cx="7440295" cy="10058400"/>
        </a:xfrm>
        <a:prstGeom prst="rect">
          <a:avLst/>
        </a:prstGeom>
      </xdr:spPr>
    </xdr:pic>
    <xdr:clientData/>
  </xdr:twoCellAnchor>
  <xdr:twoCellAnchor editAs="oneCell">
    <xdr:from>
      <xdr:col>0</xdr:col>
      <xdr:colOff>0</xdr:colOff>
      <xdr:row>0</xdr:row>
      <xdr:rowOff>0</xdr:rowOff>
    </xdr:from>
    <xdr:to>
      <xdr:col>12</xdr:col>
      <xdr:colOff>0</xdr:colOff>
      <xdr:row>24</xdr:row>
      <xdr:rowOff>114300</xdr:rowOff>
    </xdr:to>
    <xdr:pic>
      <xdr:nvPicPr>
        <xdr:cNvPr id="56" name="ID_FAB3A42280B44D98924BB5E04CAB9047" descr="upload_post_object_v2_232883808"/>
        <xdr:cNvPicPr/>
      </xdr:nvPicPr>
      <xdr:blipFill>
        <a:blip r:embed="rId33"/>
        <a:stretch>
          <a:fillRect/>
        </a:stretch>
      </xdr:blipFill>
      <xdr:spPr>
        <a:xfrm>
          <a:off x="0" y="0"/>
          <a:ext cx="9144000" cy="51435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59" name="ID_4123F840C4D44C4FB4E7A4D1B0BC9051" descr="upload_post_object_v2_702891632"/>
        <xdr:cNvPicPr/>
      </xdr:nvPicPr>
      <xdr:blipFill>
        <a:blip r:embed="rId34"/>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62" name="ID_B44CB4242CAC4A7DA448B0D2C2265ACF" descr="upload_post_object_v2_868500386"/>
        <xdr:cNvPicPr/>
      </xdr:nvPicPr>
      <xdr:blipFill>
        <a:blip r:embed="rId35"/>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32</xdr:row>
      <xdr:rowOff>152400</xdr:rowOff>
    </xdr:to>
    <xdr:pic>
      <xdr:nvPicPr>
        <xdr:cNvPr id="63" name="ID_A3E5B89841F24AC38761DEAE29A10B8D" descr="upload_post_object_v2_2925191465"/>
        <xdr:cNvPicPr/>
      </xdr:nvPicPr>
      <xdr:blipFill>
        <a:blip r:embed="rId36"/>
        <a:stretch>
          <a:fillRect/>
        </a:stretch>
      </xdr:blipFill>
      <xdr:spPr>
        <a:xfrm>
          <a:off x="0" y="0"/>
          <a:ext cx="9144000" cy="6858000"/>
        </a:xfrm>
        <a:prstGeom prst="rect">
          <a:avLst/>
        </a:prstGeom>
      </xdr:spPr>
    </xdr:pic>
    <xdr:clientData/>
  </xdr:twoCellAnchor>
  <xdr:twoCellAnchor editAs="oneCell">
    <xdr:from>
      <xdr:col>0</xdr:col>
      <xdr:colOff>0</xdr:colOff>
      <xdr:row>0</xdr:row>
      <xdr:rowOff>0</xdr:rowOff>
    </xdr:from>
    <xdr:to>
      <xdr:col>12</xdr:col>
      <xdr:colOff>0</xdr:colOff>
      <xdr:row>29</xdr:row>
      <xdr:rowOff>25400</xdr:rowOff>
    </xdr:to>
    <xdr:pic>
      <xdr:nvPicPr>
        <xdr:cNvPr id="64" name="ID_FBBD0B65EBCC460499B9DCF36B77256F" descr="upload_post_object_v2_1245904157"/>
        <xdr:cNvPicPr/>
      </xdr:nvPicPr>
      <xdr:blipFill>
        <a:blip r:embed="rId37"/>
        <a:stretch>
          <a:fillRect/>
        </a:stretch>
      </xdr:blipFill>
      <xdr:spPr>
        <a:xfrm>
          <a:off x="0" y="0"/>
          <a:ext cx="9144000" cy="6102350"/>
        </a:xfrm>
        <a:prstGeom prst="rect">
          <a:avLst/>
        </a:prstGeom>
      </xdr:spPr>
    </xdr:pic>
    <xdr:clientData/>
  </xdr:twoCellAnchor>
  <xdr:twoCellAnchor editAs="oneCell">
    <xdr:from>
      <xdr:col>0</xdr:col>
      <xdr:colOff>0</xdr:colOff>
      <xdr:row>0</xdr:row>
      <xdr:rowOff>0</xdr:rowOff>
    </xdr:from>
    <xdr:to>
      <xdr:col>12</xdr:col>
      <xdr:colOff>0</xdr:colOff>
      <xdr:row>24</xdr:row>
      <xdr:rowOff>114300</xdr:rowOff>
    </xdr:to>
    <xdr:pic>
      <xdr:nvPicPr>
        <xdr:cNvPr id="65" name="ID_E6B54BCCBB574445B0A59F62A2D2297B" descr="upload_post_object_v2_1596907627"/>
        <xdr:cNvPicPr/>
      </xdr:nvPicPr>
      <xdr:blipFill>
        <a:blip r:embed="rId38"/>
        <a:stretch>
          <a:fillRect/>
        </a:stretch>
      </xdr:blipFill>
      <xdr:spPr>
        <a:xfrm>
          <a:off x="0" y="0"/>
          <a:ext cx="9144000" cy="514350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owOutlineSymbols="0"/>
    <pageSetUpPr fitToPage="1"/>
  </sheetPr>
  <dimension ref="A1:N75"/>
  <sheetViews>
    <sheetView zoomScaleSheetLayoutView="60" topLeftCell="C1" workbookViewId="0">
      <pane ySplit="2" topLeftCell="A3" activePane="bottomLeft" state="frozen"/>
      <selection/>
      <selection pane="bottomLeft" activeCell="A1" sqref="A1:N1"/>
    </sheetView>
  </sheetViews>
  <sheetFormatPr defaultColWidth="6.91111111111111" defaultRowHeight="12.75"/>
  <cols>
    <col min="1" max="1" width="4.92592592592593" style="1" customWidth="1"/>
    <col min="2" max="2" width="29.4814814814815" style="1" customWidth="1"/>
    <col min="3" max="3" width="25.6814814814815" style="1" customWidth="1"/>
    <col min="4" max="4" width="8.11851851851852" style="1" customWidth="1"/>
    <col min="5" max="5" width="13.2222222222222" style="1" customWidth="1"/>
    <col min="6" max="6" width="16.9407407407407" style="1" customWidth="1"/>
    <col min="7" max="7" width="18.9259259259259" style="1" customWidth="1"/>
    <col min="8" max="9" width="16.162962962963" style="1" customWidth="1"/>
    <col min="10" max="10" width="19.0888888888889" style="1" customWidth="1"/>
    <col min="11" max="11" width="14.2740740740741" style="1" customWidth="1"/>
    <col min="12" max="12" width="10.7259259259259" style="1" customWidth="1"/>
    <col min="13" max="13" width="9.94074074074074" style="1" customWidth="1"/>
    <col min="14" max="14" width="33.7037037037037" style="8" customWidth="1"/>
    <col min="15" max="15" width="10.6" style="9" customWidth="1"/>
    <col min="16" max="16384" width="6.91111111111111" style="9"/>
  </cols>
  <sheetData>
    <row r="1" ht="30" customHeight="1" spans="1:14">
      <c r="A1" s="10" t="s">
        <v>0</v>
      </c>
      <c r="B1" s="11"/>
      <c r="C1" s="11"/>
      <c r="D1" s="11"/>
      <c r="E1" s="11"/>
      <c r="F1" s="11"/>
      <c r="G1" s="11"/>
      <c r="H1" s="11"/>
      <c r="I1" s="11"/>
      <c r="J1" s="11"/>
      <c r="K1" s="11"/>
      <c r="L1" s="11"/>
      <c r="M1" s="11"/>
      <c r="N1" s="11"/>
    </row>
    <row r="2" s="7" customFormat="1" ht="33" customHeight="1" spans="1:14">
      <c r="A2" s="12" t="s">
        <v>1</v>
      </c>
      <c r="B2" s="12" t="s">
        <v>2</v>
      </c>
      <c r="C2" s="12" t="s">
        <v>3</v>
      </c>
      <c r="D2" s="12" t="s">
        <v>4</v>
      </c>
      <c r="E2" s="12" t="s">
        <v>5</v>
      </c>
      <c r="F2" s="12" t="s">
        <v>6</v>
      </c>
      <c r="G2" s="12" t="s">
        <v>7</v>
      </c>
      <c r="H2" s="12" t="s">
        <v>8</v>
      </c>
      <c r="I2" s="12" t="s">
        <v>9</v>
      </c>
      <c r="J2" s="12" t="s">
        <v>10</v>
      </c>
      <c r="K2" s="12" t="s">
        <v>11</v>
      </c>
      <c r="L2" s="12" t="s">
        <v>12</v>
      </c>
      <c r="M2" s="12" t="s">
        <v>13</v>
      </c>
      <c r="N2" s="12" t="s">
        <v>14</v>
      </c>
    </row>
    <row r="3" ht="50" customHeight="1" spans="1:14">
      <c r="A3" s="13">
        <v>1</v>
      </c>
      <c r="B3" s="14" t="s">
        <v>15</v>
      </c>
      <c r="C3" s="15" t="s">
        <v>16</v>
      </c>
      <c r="D3" s="16" t="s">
        <v>17</v>
      </c>
      <c r="E3" s="13">
        <v>15958360878</v>
      </c>
      <c r="F3" s="15" t="s">
        <v>18</v>
      </c>
      <c r="G3" s="17" t="s">
        <v>19</v>
      </c>
      <c r="H3" s="15" t="str">
        <f>_xlfn.DISPIMG("ID_0190C1F5FEBD40CB823C0B9B730938D8",1)</f>
        <v>=DISPIMG("ID_0190C1F5FEBD40CB823C0B9B730938D8",1)</v>
      </c>
      <c r="I3" s="15" t="str">
        <f>_xlfn.DISPIMG("ID_B1BF0EC461F342D9AF6A92470B463302",1)</f>
        <v>=DISPIMG("ID_B1BF0EC461F342D9AF6A92470B463302",1)</v>
      </c>
      <c r="J3" s="13" t="s">
        <v>20</v>
      </c>
      <c r="K3" s="13" t="s">
        <v>21</v>
      </c>
      <c r="L3" s="35">
        <v>1</v>
      </c>
      <c r="M3" s="13" t="s">
        <v>22</v>
      </c>
      <c r="N3" s="13" t="s">
        <v>23</v>
      </c>
    </row>
    <row r="4" ht="50" customHeight="1" spans="1:14">
      <c r="A4" s="13"/>
      <c r="B4" s="14"/>
      <c r="C4" s="15"/>
      <c r="D4" s="16"/>
      <c r="E4" s="13"/>
      <c r="F4" s="15"/>
      <c r="G4" s="17"/>
      <c r="H4" s="15"/>
      <c r="I4" s="15"/>
      <c r="J4" s="13" t="s">
        <v>24</v>
      </c>
      <c r="K4" s="13" t="s">
        <v>25</v>
      </c>
      <c r="L4" s="35">
        <v>2</v>
      </c>
      <c r="M4" s="13" t="s">
        <v>22</v>
      </c>
      <c r="N4" s="13" t="s">
        <v>26</v>
      </c>
    </row>
    <row r="5" ht="50" customHeight="1" spans="1:14">
      <c r="A5" s="13"/>
      <c r="B5" s="13"/>
      <c r="C5" s="13"/>
      <c r="D5" s="13"/>
      <c r="E5" s="13"/>
      <c r="F5" s="13"/>
      <c r="G5" s="13"/>
      <c r="H5" s="13"/>
      <c r="I5" s="13"/>
      <c r="J5" s="13" t="s">
        <v>27</v>
      </c>
      <c r="K5" s="13" t="s">
        <v>25</v>
      </c>
      <c r="L5" s="35">
        <v>5</v>
      </c>
      <c r="M5" s="13" t="s">
        <v>22</v>
      </c>
      <c r="N5" s="13" t="s">
        <v>28</v>
      </c>
    </row>
    <row r="6" ht="50" customHeight="1" spans="1:14">
      <c r="A6" s="13"/>
      <c r="B6" s="13"/>
      <c r="C6" s="13"/>
      <c r="D6" s="13"/>
      <c r="E6" s="13"/>
      <c r="F6" s="13"/>
      <c r="G6" s="13"/>
      <c r="H6" s="13"/>
      <c r="I6" s="13"/>
      <c r="J6" s="13" t="s">
        <v>29</v>
      </c>
      <c r="K6" s="13" t="s">
        <v>25</v>
      </c>
      <c r="L6" s="35">
        <v>5</v>
      </c>
      <c r="M6" s="13" t="s">
        <v>22</v>
      </c>
      <c r="N6" s="13" t="s">
        <v>30</v>
      </c>
    </row>
    <row r="7" ht="50" customHeight="1" spans="1:14">
      <c r="A7" s="18">
        <v>2</v>
      </c>
      <c r="B7" s="19" t="s">
        <v>31</v>
      </c>
      <c r="C7" s="20" t="s">
        <v>32</v>
      </c>
      <c r="D7" s="21" t="s">
        <v>33</v>
      </c>
      <c r="E7" s="18">
        <v>13298529079</v>
      </c>
      <c r="F7" s="20" t="s">
        <v>34</v>
      </c>
      <c r="G7" s="20" t="s">
        <v>35</v>
      </c>
      <c r="H7" s="22" t="str">
        <f>_xlfn.DISPIMG("ID_73448D70346C47B4972E806F32C22A5C",1)</f>
        <v>=DISPIMG("ID_73448D70346C47B4972E806F32C22A5C",1)</v>
      </c>
      <c r="I7" s="22" t="str">
        <f>_xlfn.DISPIMG("ID_438B09C8FA5A41058248CC85F48D7332",1)</f>
        <v>=DISPIMG("ID_438B09C8FA5A41058248CC85F48D7332",1)</v>
      </c>
      <c r="J7" s="13" t="s">
        <v>36</v>
      </c>
      <c r="K7" s="36" t="s">
        <v>37</v>
      </c>
      <c r="L7" s="35">
        <v>1</v>
      </c>
      <c r="M7" s="13" t="s">
        <v>22</v>
      </c>
      <c r="N7" s="36" t="s">
        <v>38</v>
      </c>
    </row>
    <row r="8" ht="50" customHeight="1" spans="1:14">
      <c r="A8" s="23"/>
      <c r="B8" s="24"/>
      <c r="C8" s="25"/>
      <c r="D8" s="26"/>
      <c r="E8" s="23"/>
      <c r="F8" s="25"/>
      <c r="G8" s="27"/>
      <c r="H8" s="25"/>
      <c r="I8" s="25"/>
      <c r="J8" s="36" t="s">
        <v>39</v>
      </c>
      <c r="K8" s="36" t="s">
        <v>37</v>
      </c>
      <c r="L8" s="35">
        <v>3</v>
      </c>
      <c r="M8" s="13" t="s">
        <v>22</v>
      </c>
      <c r="N8" s="16" t="s">
        <v>40</v>
      </c>
    </row>
    <row r="9" ht="50" customHeight="1" spans="1:14">
      <c r="A9" s="23"/>
      <c r="B9" s="24"/>
      <c r="C9" s="25"/>
      <c r="D9" s="26"/>
      <c r="E9" s="23"/>
      <c r="F9" s="25"/>
      <c r="G9" s="27"/>
      <c r="H9" s="25"/>
      <c r="I9" s="25"/>
      <c r="J9" s="36" t="s">
        <v>41</v>
      </c>
      <c r="K9" s="36" t="s">
        <v>37</v>
      </c>
      <c r="L9" s="35">
        <v>5</v>
      </c>
      <c r="M9" s="13" t="s">
        <v>22</v>
      </c>
      <c r="N9" s="16" t="s">
        <v>42</v>
      </c>
    </row>
    <row r="10" ht="50" customHeight="1" spans="1:14">
      <c r="A10" s="23"/>
      <c r="B10" s="24"/>
      <c r="C10" s="25"/>
      <c r="D10" s="26"/>
      <c r="E10" s="23"/>
      <c r="F10" s="25"/>
      <c r="G10" s="27"/>
      <c r="H10" s="25"/>
      <c r="I10" s="25"/>
      <c r="J10" s="36" t="s">
        <v>43</v>
      </c>
      <c r="K10" s="36" t="s">
        <v>37</v>
      </c>
      <c r="L10" s="35">
        <v>2</v>
      </c>
      <c r="M10" s="13" t="s">
        <v>22</v>
      </c>
      <c r="N10" s="16" t="s">
        <v>44</v>
      </c>
    </row>
    <row r="11" ht="50" customHeight="1" spans="1:14">
      <c r="A11" s="23"/>
      <c r="B11" s="24"/>
      <c r="C11" s="25"/>
      <c r="D11" s="26"/>
      <c r="E11" s="23"/>
      <c r="F11" s="25"/>
      <c r="G11" s="27"/>
      <c r="H11" s="25"/>
      <c r="I11" s="25" t="str">
        <f>_xlfn.DISPIMG("ID_3D2E28A50AD4400AA646F0975E9F1FB5",1)</f>
        <v>=DISPIMG("ID_3D2E28A50AD4400AA646F0975E9F1FB5",1)</v>
      </c>
      <c r="J11" s="36" t="s">
        <v>45</v>
      </c>
      <c r="K11" s="36" t="s">
        <v>37</v>
      </c>
      <c r="L11" s="35">
        <v>1</v>
      </c>
      <c r="M11" s="13" t="s">
        <v>22</v>
      </c>
      <c r="N11" s="16" t="s">
        <v>46</v>
      </c>
    </row>
    <row r="12" ht="50" customHeight="1" spans="1:14">
      <c r="A12" s="23"/>
      <c r="B12" s="24"/>
      <c r="C12" s="25"/>
      <c r="D12" s="26"/>
      <c r="E12" s="23"/>
      <c r="F12" s="25"/>
      <c r="G12" s="27"/>
      <c r="H12" s="25"/>
      <c r="I12" s="25"/>
      <c r="J12" s="36" t="s">
        <v>47</v>
      </c>
      <c r="K12" s="36" t="s">
        <v>37</v>
      </c>
      <c r="L12" s="35">
        <v>1</v>
      </c>
      <c r="M12" s="13" t="s">
        <v>22</v>
      </c>
      <c r="N12" s="16" t="s">
        <v>48</v>
      </c>
    </row>
    <row r="13" ht="50" customHeight="1" spans="1:14">
      <c r="A13" s="23"/>
      <c r="B13" s="24"/>
      <c r="C13" s="25"/>
      <c r="D13" s="26"/>
      <c r="E13" s="23"/>
      <c r="F13" s="25"/>
      <c r="G13" s="27"/>
      <c r="H13" s="25"/>
      <c r="I13" s="25"/>
      <c r="J13" s="36" t="s">
        <v>49</v>
      </c>
      <c r="K13" s="36" t="s">
        <v>50</v>
      </c>
      <c r="L13" s="35">
        <v>5</v>
      </c>
      <c r="M13" s="13" t="s">
        <v>22</v>
      </c>
      <c r="N13" s="16" t="s">
        <v>51</v>
      </c>
    </row>
    <row r="14" ht="50" customHeight="1" spans="1:14">
      <c r="A14" s="23"/>
      <c r="B14" s="24"/>
      <c r="C14" s="25"/>
      <c r="D14" s="26"/>
      <c r="E14" s="23"/>
      <c r="F14" s="25"/>
      <c r="G14" s="27"/>
      <c r="H14" s="25"/>
      <c r="I14" s="25" t="str">
        <f>_xlfn.DISPIMG("ID_37892A6009B34DD9AEC83CC349D9EFE4",1)</f>
        <v>=DISPIMG("ID_37892A6009B34DD9AEC83CC349D9EFE4",1)</v>
      </c>
      <c r="J14" s="36" t="s">
        <v>52</v>
      </c>
      <c r="K14" s="36" t="s">
        <v>50</v>
      </c>
      <c r="L14" s="35">
        <v>2</v>
      </c>
      <c r="M14" s="13" t="s">
        <v>22</v>
      </c>
      <c r="N14" s="16" t="s">
        <v>53</v>
      </c>
    </row>
    <row r="15" ht="50" customHeight="1" spans="1:14">
      <c r="A15" s="23"/>
      <c r="B15" s="24"/>
      <c r="C15" s="25"/>
      <c r="D15" s="26"/>
      <c r="E15" s="23"/>
      <c r="F15" s="25"/>
      <c r="G15" s="27"/>
      <c r="H15" s="25"/>
      <c r="I15" s="25"/>
      <c r="J15" s="36" t="s">
        <v>54</v>
      </c>
      <c r="K15" s="36" t="s">
        <v>50</v>
      </c>
      <c r="L15" s="35">
        <v>2</v>
      </c>
      <c r="M15" s="13" t="s">
        <v>22</v>
      </c>
      <c r="N15" s="16" t="s">
        <v>55</v>
      </c>
    </row>
    <row r="16" ht="50" customHeight="1" spans="1:14">
      <c r="A16" s="23"/>
      <c r="B16" s="24"/>
      <c r="C16" s="25"/>
      <c r="D16" s="26"/>
      <c r="E16" s="23"/>
      <c r="F16" s="25"/>
      <c r="G16" s="27"/>
      <c r="H16" s="25"/>
      <c r="I16" s="25"/>
      <c r="J16" s="36" t="s">
        <v>56</v>
      </c>
      <c r="K16" s="36" t="s">
        <v>50</v>
      </c>
      <c r="L16" s="35">
        <v>1</v>
      </c>
      <c r="M16" s="13" t="s">
        <v>22</v>
      </c>
      <c r="N16" s="16" t="s">
        <v>57</v>
      </c>
    </row>
    <row r="17" ht="50" customHeight="1" spans="1:14">
      <c r="A17" s="23"/>
      <c r="B17" s="24"/>
      <c r="C17" s="25"/>
      <c r="D17" s="26"/>
      <c r="E17" s="23"/>
      <c r="F17" s="25"/>
      <c r="G17" s="27"/>
      <c r="H17" s="25"/>
      <c r="I17" s="30"/>
      <c r="J17" s="36" t="s">
        <v>58</v>
      </c>
      <c r="K17" s="36" t="s">
        <v>50</v>
      </c>
      <c r="L17" s="35">
        <v>1</v>
      </c>
      <c r="M17" s="13" t="s">
        <v>22</v>
      </c>
      <c r="N17" s="16" t="s">
        <v>59</v>
      </c>
    </row>
    <row r="18" ht="70.65" customHeight="1" spans="1:14">
      <c r="A18" s="18">
        <v>3</v>
      </c>
      <c r="B18" s="19" t="s">
        <v>60</v>
      </c>
      <c r="C18" s="22" t="s">
        <v>61</v>
      </c>
      <c r="D18" s="22" t="s">
        <v>62</v>
      </c>
      <c r="E18" s="22">
        <v>18857375627</v>
      </c>
      <c r="F18" s="22" t="s">
        <v>63</v>
      </c>
      <c r="G18" s="20" t="s">
        <v>64</v>
      </c>
      <c r="H18" s="22" t="str">
        <f>_xlfn.DISPIMG("ID_A1392BC6CBCD415F9F60EC4D840D8C38",1)</f>
        <v>=DISPIMG("ID_A1392BC6CBCD415F9F60EC4D840D8C38",1)</v>
      </c>
      <c r="I18" s="15" t="str">
        <f>_xlfn.DISPIMG("ID_FAB3A42280B44D98924BB5E04CAB9047",1)</f>
        <v>=DISPIMG("ID_FAB3A42280B44D98924BB5E04CAB9047",1)</v>
      </c>
      <c r="J18" s="36" t="s">
        <v>65</v>
      </c>
      <c r="K18" s="36" t="s">
        <v>66</v>
      </c>
      <c r="L18" s="35">
        <v>3</v>
      </c>
      <c r="M18" s="36" t="s">
        <v>67</v>
      </c>
      <c r="N18" s="37" t="s">
        <v>68</v>
      </c>
    </row>
    <row r="19" ht="55.35" customHeight="1" spans="1:14">
      <c r="A19" s="23"/>
      <c r="B19" s="24"/>
      <c r="C19" s="25"/>
      <c r="D19" s="25"/>
      <c r="E19" s="25"/>
      <c r="F19" s="25"/>
      <c r="G19" s="27"/>
      <c r="H19" s="25"/>
      <c r="I19" s="15" t="str">
        <f>_xlfn.DISPIMG("ID_4123F840C4D44C4FB4E7A4D1B0BC9051",1)</f>
        <v>=DISPIMG("ID_4123F840C4D44C4FB4E7A4D1B0BC9051",1)</v>
      </c>
      <c r="J19" s="13" t="s">
        <v>69</v>
      </c>
      <c r="K19" s="36" t="s">
        <v>70</v>
      </c>
      <c r="L19" s="35">
        <v>2</v>
      </c>
      <c r="M19" s="36" t="s">
        <v>67</v>
      </c>
      <c r="N19" s="37" t="s">
        <v>71</v>
      </c>
    </row>
    <row r="20" ht="70.2" customHeight="1" spans="1:14">
      <c r="A20" s="23"/>
      <c r="B20" s="24"/>
      <c r="C20" s="25"/>
      <c r="D20" s="25"/>
      <c r="E20" s="25"/>
      <c r="F20" s="25"/>
      <c r="G20" s="27"/>
      <c r="H20" s="25"/>
      <c r="I20" s="15" t="str">
        <f>_xlfn.DISPIMG("ID_E6B54BCCBB574445B0A59F62A2D2297B",1)</f>
        <v>=DISPIMG("ID_E6B54BCCBB574445B0A59F62A2D2297B",1)</v>
      </c>
      <c r="J20" s="36" t="s">
        <v>72</v>
      </c>
      <c r="K20" s="36" t="s">
        <v>73</v>
      </c>
      <c r="L20" s="35">
        <v>1</v>
      </c>
      <c r="M20" s="36" t="s">
        <v>67</v>
      </c>
      <c r="N20" s="37" t="s">
        <v>74</v>
      </c>
    </row>
    <row r="21" ht="50" customHeight="1" spans="1:14">
      <c r="A21" s="23"/>
      <c r="B21" s="24"/>
      <c r="C21" s="25"/>
      <c r="D21" s="25"/>
      <c r="E21" s="25"/>
      <c r="F21" s="25"/>
      <c r="G21" s="27"/>
      <c r="H21" s="25"/>
      <c r="I21" s="15" t="str">
        <f>_xlfn.DISPIMG("ID_B44CB4242CAC4A7DA448B0D2C2265ACF",1)</f>
        <v>=DISPIMG("ID_B44CB4242CAC4A7DA448B0D2C2265ACF",1)</v>
      </c>
      <c r="J21" s="13" t="s">
        <v>75</v>
      </c>
      <c r="K21" s="36" t="s">
        <v>66</v>
      </c>
      <c r="L21" s="35">
        <v>2</v>
      </c>
      <c r="M21" s="36" t="s">
        <v>67</v>
      </c>
      <c r="N21" s="37" t="s">
        <v>76</v>
      </c>
    </row>
    <row r="22" ht="73.35" customHeight="1" spans="1:14">
      <c r="A22" s="23"/>
      <c r="B22" s="24"/>
      <c r="C22" s="25"/>
      <c r="D22" s="25"/>
      <c r="E22" s="25"/>
      <c r="F22" s="25"/>
      <c r="G22" s="27"/>
      <c r="H22" s="25"/>
      <c r="I22" s="15" t="str">
        <f>_xlfn.DISPIMG("ID_A3E5B89841F24AC38761DEAE29A10B8D",1)</f>
        <v>=DISPIMG("ID_A3E5B89841F24AC38761DEAE29A10B8D",1)</v>
      </c>
      <c r="J22" s="36" t="s">
        <v>77</v>
      </c>
      <c r="K22" s="36" t="s">
        <v>73</v>
      </c>
      <c r="L22" s="35">
        <v>1</v>
      </c>
      <c r="M22" s="36" t="s">
        <v>67</v>
      </c>
      <c r="N22" s="37" t="s">
        <v>78</v>
      </c>
    </row>
    <row r="23" ht="50" customHeight="1" spans="1:14">
      <c r="A23" s="23"/>
      <c r="B23" s="24"/>
      <c r="C23" s="25"/>
      <c r="D23" s="25"/>
      <c r="E23" s="25"/>
      <c r="F23" s="25"/>
      <c r="G23" s="27"/>
      <c r="H23" s="25"/>
      <c r="I23" s="22" t="str">
        <f>_xlfn.DISPIMG("ID_FBBD0B65EBCC460499B9DCF36B77256F",1)</f>
        <v>=DISPIMG("ID_FBBD0B65EBCC460499B9DCF36B77256F",1)</v>
      </c>
      <c r="J23" s="36" t="s">
        <v>56</v>
      </c>
      <c r="K23" s="36" t="s">
        <v>73</v>
      </c>
      <c r="L23" s="35">
        <v>1</v>
      </c>
      <c r="M23" s="36" t="s">
        <v>67</v>
      </c>
      <c r="N23" s="37" t="s">
        <v>79</v>
      </c>
    </row>
    <row r="24" ht="50" customHeight="1" spans="1:14">
      <c r="A24" s="28"/>
      <c r="B24" s="29"/>
      <c r="C24" s="30"/>
      <c r="D24" s="30"/>
      <c r="E24" s="30"/>
      <c r="F24" s="30"/>
      <c r="G24" s="31"/>
      <c r="H24" s="30"/>
      <c r="I24" s="30"/>
      <c r="J24" s="36" t="s">
        <v>80</v>
      </c>
      <c r="K24" s="36" t="s">
        <v>81</v>
      </c>
      <c r="L24" s="35">
        <v>5</v>
      </c>
      <c r="M24" s="36" t="s">
        <v>82</v>
      </c>
      <c r="N24" s="36" t="s">
        <v>83</v>
      </c>
    </row>
    <row r="25" ht="50" customHeight="1" spans="1:14">
      <c r="A25" s="13">
        <v>4</v>
      </c>
      <c r="B25" s="14" t="s">
        <v>84</v>
      </c>
      <c r="C25" s="15" t="s">
        <v>85</v>
      </c>
      <c r="D25" s="16" t="s">
        <v>86</v>
      </c>
      <c r="E25" s="13">
        <v>15868339769</v>
      </c>
      <c r="F25" s="15" t="s">
        <v>87</v>
      </c>
      <c r="G25" s="17" t="s">
        <v>88</v>
      </c>
      <c r="H25" s="15" t="str">
        <f>_xlfn.DISPIMG("ID_31064F2207D84DE58817309FEE9102D7",1)</f>
        <v>=DISPIMG("ID_31064F2207D84DE58817309FEE9102D7",1)</v>
      </c>
      <c r="I25" s="15" t="s">
        <v>89</v>
      </c>
      <c r="J25" s="13" t="s">
        <v>90</v>
      </c>
      <c r="K25" s="13" t="s">
        <v>37</v>
      </c>
      <c r="L25" s="35">
        <v>2</v>
      </c>
      <c r="M25" s="13" t="s">
        <v>91</v>
      </c>
      <c r="N25" s="36" t="s">
        <v>92</v>
      </c>
    </row>
    <row r="26" ht="50" customHeight="1" spans="1:14">
      <c r="A26" s="13"/>
      <c r="B26" s="14"/>
      <c r="C26" s="15"/>
      <c r="D26" s="16"/>
      <c r="E26" s="13"/>
      <c r="F26" s="15"/>
      <c r="G26" s="17"/>
      <c r="H26" s="15"/>
      <c r="I26" s="15"/>
      <c r="J26" s="13" t="s">
        <v>93</v>
      </c>
      <c r="K26" s="13" t="s">
        <v>73</v>
      </c>
      <c r="L26" s="35">
        <v>1</v>
      </c>
      <c r="M26" s="13" t="s">
        <v>91</v>
      </c>
      <c r="N26" s="36" t="s">
        <v>94</v>
      </c>
    </row>
    <row r="27" ht="50" customHeight="1" spans="1:14">
      <c r="A27" s="13"/>
      <c r="B27" s="14"/>
      <c r="C27" s="15"/>
      <c r="D27" s="16"/>
      <c r="E27" s="13"/>
      <c r="F27" s="15"/>
      <c r="G27" s="17"/>
      <c r="H27" s="15"/>
      <c r="I27" s="15"/>
      <c r="J27" s="13" t="s">
        <v>95</v>
      </c>
      <c r="K27" s="13" t="s">
        <v>73</v>
      </c>
      <c r="L27" s="35">
        <v>2</v>
      </c>
      <c r="M27" s="13" t="s">
        <v>91</v>
      </c>
      <c r="N27" s="36" t="s">
        <v>96</v>
      </c>
    </row>
    <row r="28" ht="50" customHeight="1" spans="1:14">
      <c r="A28" s="13"/>
      <c r="B28" s="14"/>
      <c r="C28" s="15"/>
      <c r="D28" s="16"/>
      <c r="E28" s="13"/>
      <c r="F28" s="15"/>
      <c r="G28" s="17"/>
      <c r="H28" s="15"/>
      <c r="I28" s="15"/>
      <c r="J28" s="13" t="s">
        <v>97</v>
      </c>
      <c r="K28" s="13" t="s">
        <v>50</v>
      </c>
      <c r="L28" s="35">
        <v>2</v>
      </c>
      <c r="M28" s="13" t="s">
        <v>91</v>
      </c>
      <c r="N28" s="36" t="s">
        <v>98</v>
      </c>
    </row>
    <row r="29" ht="50" customHeight="1" spans="1:14">
      <c r="A29" s="13"/>
      <c r="B29" s="14"/>
      <c r="C29" s="15"/>
      <c r="D29" s="16"/>
      <c r="E29" s="13"/>
      <c r="F29" s="15"/>
      <c r="G29" s="17"/>
      <c r="H29" s="15"/>
      <c r="I29" s="15"/>
      <c r="J29" s="13" t="s">
        <v>99</v>
      </c>
      <c r="K29" s="13" t="s">
        <v>81</v>
      </c>
      <c r="L29" s="35">
        <v>1</v>
      </c>
      <c r="M29" s="13" t="s">
        <v>91</v>
      </c>
      <c r="N29" s="36" t="s">
        <v>100</v>
      </c>
    </row>
    <row r="30" ht="50" customHeight="1" spans="1:14">
      <c r="A30" s="13"/>
      <c r="B30" s="14"/>
      <c r="C30" s="15"/>
      <c r="D30" s="16"/>
      <c r="E30" s="13"/>
      <c r="F30" s="15"/>
      <c r="G30" s="17"/>
      <c r="H30" s="15"/>
      <c r="I30" s="15"/>
      <c r="J30" s="13" t="s">
        <v>101</v>
      </c>
      <c r="K30" s="13" t="s">
        <v>37</v>
      </c>
      <c r="L30" s="35">
        <v>1</v>
      </c>
      <c r="M30" s="13" t="s">
        <v>22</v>
      </c>
      <c r="N30" s="36" t="s">
        <v>102</v>
      </c>
    </row>
    <row r="31" ht="50" customHeight="1" spans="1:14">
      <c r="A31" s="13"/>
      <c r="B31" s="13"/>
      <c r="C31" s="13"/>
      <c r="D31" s="13"/>
      <c r="E31" s="13"/>
      <c r="F31" s="13"/>
      <c r="G31" s="13"/>
      <c r="H31" s="13"/>
      <c r="I31" s="13"/>
      <c r="J31" s="13" t="s">
        <v>103</v>
      </c>
      <c r="K31" s="13" t="s">
        <v>37</v>
      </c>
      <c r="L31" s="35">
        <v>1</v>
      </c>
      <c r="M31" s="13" t="s">
        <v>91</v>
      </c>
      <c r="N31" s="36" t="s">
        <v>104</v>
      </c>
    </row>
    <row r="32" ht="50" customHeight="1" spans="1:14">
      <c r="A32" s="13"/>
      <c r="B32" s="13"/>
      <c r="C32" s="13"/>
      <c r="D32" s="13"/>
      <c r="E32" s="13"/>
      <c r="F32" s="13"/>
      <c r="G32" s="13"/>
      <c r="H32" s="13"/>
      <c r="I32" s="13"/>
      <c r="J32" s="13" t="s">
        <v>105</v>
      </c>
      <c r="K32" s="13" t="s">
        <v>81</v>
      </c>
      <c r="L32" s="35">
        <v>2</v>
      </c>
      <c r="M32" s="13" t="s">
        <v>91</v>
      </c>
      <c r="N32" s="36" t="s">
        <v>106</v>
      </c>
    </row>
    <row r="33" ht="61.65" customHeight="1" spans="1:14">
      <c r="A33" s="13">
        <v>5</v>
      </c>
      <c r="B33" s="14" t="s">
        <v>107</v>
      </c>
      <c r="C33" s="15" t="s">
        <v>108</v>
      </c>
      <c r="D33" s="16" t="s">
        <v>109</v>
      </c>
      <c r="E33" s="13">
        <v>15267074765</v>
      </c>
      <c r="F33" s="15" t="s">
        <v>110</v>
      </c>
      <c r="G33" s="17" t="s">
        <v>111</v>
      </c>
      <c r="H33" s="15" t="str">
        <f>_xlfn.DISPIMG("ID_795D55D456764E02866773C6EFAFA7F5",1)</f>
        <v>=DISPIMG("ID_795D55D456764E02866773C6EFAFA7F5",1)</v>
      </c>
      <c r="I33" s="15" t="s">
        <v>89</v>
      </c>
      <c r="J33" s="13" t="s">
        <v>112</v>
      </c>
      <c r="K33" s="13" t="s">
        <v>113</v>
      </c>
      <c r="L33" s="35">
        <v>10</v>
      </c>
      <c r="M33" s="13" t="s">
        <v>22</v>
      </c>
      <c r="N33" s="13" t="s">
        <v>114</v>
      </c>
    </row>
    <row r="34" ht="103.35" customHeight="1" spans="1:14">
      <c r="A34" s="13"/>
      <c r="B34" s="13"/>
      <c r="C34" s="13"/>
      <c r="D34" s="13"/>
      <c r="E34" s="13"/>
      <c r="F34" s="13"/>
      <c r="G34" s="13"/>
      <c r="H34" s="13"/>
      <c r="I34" s="13"/>
      <c r="J34" s="13" t="s">
        <v>115</v>
      </c>
      <c r="K34" s="13" t="s">
        <v>113</v>
      </c>
      <c r="L34" s="35">
        <v>15</v>
      </c>
      <c r="M34" s="13" t="s">
        <v>22</v>
      </c>
      <c r="N34" s="13" t="s">
        <v>116</v>
      </c>
    </row>
    <row r="35" ht="67.05" customHeight="1" spans="1:14">
      <c r="A35" s="13">
        <v>6</v>
      </c>
      <c r="B35" s="14" t="s">
        <v>117</v>
      </c>
      <c r="C35" s="15" t="s">
        <v>118</v>
      </c>
      <c r="D35" s="16" t="s">
        <v>33</v>
      </c>
      <c r="E35" s="13">
        <v>18267320987</v>
      </c>
      <c r="F35" s="15" t="s">
        <v>119</v>
      </c>
      <c r="G35" s="17" t="s">
        <v>120</v>
      </c>
      <c r="H35" s="15" t="str">
        <f>_xlfn.DISPIMG("ID_7F44A23D3B0D4A95AA66C8207C3EDDCF",1)</f>
        <v>=DISPIMG("ID_7F44A23D3B0D4A95AA66C8207C3EDDCF",1)</v>
      </c>
      <c r="I35" s="15"/>
      <c r="J35" s="13" t="s">
        <v>121</v>
      </c>
      <c r="K35" s="13" t="s">
        <v>122</v>
      </c>
      <c r="L35" s="35">
        <v>5</v>
      </c>
      <c r="M35" s="13" t="s">
        <v>91</v>
      </c>
      <c r="N35" s="14" t="s">
        <v>123</v>
      </c>
    </row>
    <row r="36" ht="76.8" customHeight="1" spans="1:14">
      <c r="A36" s="13"/>
      <c r="B36" s="13"/>
      <c r="C36" s="13"/>
      <c r="D36" s="13"/>
      <c r="E36" s="13"/>
      <c r="F36" s="13"/>
      <c r="G36" s="13"/>
      <c r="H36" s="13"/>
      <c r="I36" s="13"/>
      <c r="J36" s="13" t="s">
        <v>124</v>
      </c>
      <c r="K36" s="13" t="s">
        <v>50</v>
      </c>
      <c r="L36" s="35">
        <v>2</v>
      </c>
      <c r="M36" s="13" t="s">
        <v>22</v>
      </c>
      <c r="N36" s="13" t="s">
        <v>125</v>
      </c>
    </row>
    <row r="37" ht="76.8" customHeight="1" spans="1:14">
      <c r="A37" s="13"/>
      <c r="B37" s="13"/>
      <c r="C37" s="13"/>
      <c r="D37" s="13"/>
      <c r="E37" s="13"/>
      <c r="F37" s="13"/>
      <c r="G37" s="13"/>
      <c r="H37" s="13"/>
      <c r="I37" s="13"/>
      <c r="J37" s="13" t="s">
        <v>126</v>
      </c>
      <c r="K37" s="13" t="s">
        <v>81</v>
      </c>
      <c r="L37" s="35">
        <v>2</v>
      </c>
      <c r="M37" s="13" t="s">
        <v>22</v>
      </c>
      <c r="N37" s="13" t="s">
        <v>127</v>
      </c>
    </row>
    <row r="38" ht="50" customHeight="1" spans="1:14">
      <c r="A38" s="13">
        <v>7</v>
      </c>
      <c r="B38" s="14" t="s">
        <v>128</v>
      </c>
      <c r="C38" s="15" t="s">
        <v>129</v>
      </c>
      <c r="D38" s="16" t="s">
        <v>130</v>
      </c>
      <c r="E38" s="13">
        <v>18136830758</v>
      </c>
      <c r="F38" s="15" t="s">
        <v>131</v>
      </c>
      <c r="G38" s="17" t="s">
        <v>132</v>
      </c>
      <c r="H38" s="15" t="str">
        <f>_xlfn.DISPIMG("ID_9DFBCAAD09804E9CB3A3DF94CE286C7E",1)</f>
        <v>=DISPIMG("ID_9DFBCAAD09804E9CB3A3DF94CE286C7E",1)</v>
      </c>
      <c r="I38" s="22" t="str">
        <f>_xlfn.DISPIMG("ID_58AF20D0BD0848C485F0FE99B759F3B4",1)</f>
        <v>=DISPIMG("ID_58AF20D0BD0848C485F0FE99B759F3B4",1)</v>
      </c>
      <c r="J38" s="13" t="s">
        <v>133</v>
      </c>
      <c r="K38" s="13" t="s">
        <v>134</v>
      </c>
      <c r="L38" s="35">
        <v>5</v>
      </c>
      <c r="M38" s="13" t="s">
        <v>22</v>
      </c>
      <c r="N38" s="14" t="s">
        <v>135</v>
      </c>
    </row>
    <row r="39" ht="50" customHeight="1" spans="1:14">
      <c r="A39" s="13"/>
      <c r="B39" s="14"/>
      <c r="C39" s="15"/>
      <c r="D39" s="16"/>
      <c r="E39" s="13"/>
      <c r="F39" s="15"/>
      <c r="G39" s="17"/>
      <c r="H39" s="15"/>
      <c r="I39" s="30"/>
      <c r="J39" s="13" t="s">
        <v>136</v>
      </c>
      <c r="K39" s="13" t="s">
        <v>137</v>
      </c>
      <c r="L39" s="35">
        <v>15</v>
      </c>
      <c r="M39" s="13" t="s">
        <v>22</v>
      </c>
      <c r="N39" s="13" t="s">
        <v>138</v>
      </c>
    </row>
    <row r="40" ht="50" customHeight="1" spans="1:14">
      <c r="A40" s="13"/>
      <c r="B40" s="14"/>
      <c r="C40" s="15"/>
      <c r="D40" s="16"/>
      <c r="E40" s="13"/>
      <c r="F40" s="15"/>
      <c r="G40" s="17"/>
      <c r="H40" s="15"/>
      <c r="I40" s="22" t="str">
        <f>_xlfn.DISPIMG("ID_16F97673D029420EB9642A1B39676481",1)</f>
        <v>=DISPIMG("ID_16F97673D029420EB9642A1B39676481",1)</v>
      </c>
      <c r="J40" s="13" t="s">
        <v>139</v>
      </c>
      <c r="K40" s="13" t="s">
        <v>137</v>
      </c>
      <c r="L40" s="35">
        <v>5</v>
      </c>
      <c r="M40" s="13" t="s">
        <v>22</v>
      </c>
      <c r="N40" s="13" t="s">
        <v>140</v>
      </c>
    </row>
    <row r="41" ht="50" customHeight="1" spans="1:14">
      <c r="A41" s="13"/>
      <c r="B41" s="14"/>
      <c r="C41" s="15"/>
      <c r="D41" s="16"/>
      <c r="E41" s="13"/>
      <c r="F41" s="15"/>
      <c r="G41" s="17"/>
      <c r="H41" s="15"/>
      <c r="I41" s="30"/>
      <c r="J41" s="13" t="s">
        <v>141</v>
      </c>
      <c r="K41" s="13" t="s">
        <v>137</v>
      </c>
      <c r="L41" s="35">
        <v>5</v>
      </c>
      <c r="M41" s="13" t="s">
        <v>22</v>
      </c>
      <c r="N41" s="13" t="s">
        <v>142</v>
      </c>
    </row>
    <row r="42" ht="50" customHeight="1" spans="1:14">
      <c r="A42" s="13"/>
      <c r="B42" s="13"/>
      <c r="C42" s="13"/>
      <c r="D42" s="13"/>
      <c r="E42" s="13"/>
      <c r="F42" s="13"/>
      <c r="G42" s="13"/>
      <c r="H42" s="13"/>
      <c r="I42" s="22" t="str">
        <f>_xlfn.DISPIMG("ID_9C8DA2BBCB9B4F179A330D82E01DDF2C",1)</f>
        <v>=DISPIMG("ID_9C8DA2BBCB9B4F179A330D82E01DDF2C",1)</v>
      </c>
      <c r="J42" s="13" t="s">
        <v>143</v>
      </c>
      <c r="K42" s="13" t="s">
        <v>144</v>
      </c>
      <c r="L42" s="35">
        <v>5</v>
      </c>
      <c r="M42" s="13" t="s">
        <v>22</v>
      </c>
      <c r="N42" s="13" t="s">
        <v>145</v>
      </c>
    </row>
    <row r="43" ht="50" customHeight="1" spans="1:14">
      <c r="A43" s="13"/>
      <c r="B43" s="13"/>
      <c r="C43" s="13"/>
      <c r="D43" s="13"/>
      <c r="E43" s="13"/>
      <c r="F43" s="13"/>
      <c r="G43" s="13"/>
      <c r="H43" s="13"/>
      <c r="I43" s="30"/>
      <c r="J43" s="13" t="s">
        <v>146</v>
      </c>
      <c r="K43" s="13" t="s">
        <v>147</v>
      </c>
      <c r="L43" s="35">
        <v>50</v>
      </c>
      <c r="M43" s="13" t="s">
        <v>22</v>
      </c>
      <c r="N43" s="13" t="s">
        <v>148</v>
      </c>
    </row>
    <row r="44" ht="50" customHeight="1" spans="1:14">
      <c r="A44" s="13">
        <v>8</v>
      </c>
      <c r="B44" s="14" t="s">
        <v>149</v>
      </c>
      <c r="C44" s="15" t="s">
        <v>150</v>
      </c>
      <c r="D44" s="16" t="s">
        <v>151</v>
      </c>
      <c r="E44" s="13">
        <v>15906835017</v>
      </c>
      <c r="F44" s="15" t="s">
        <v>152</v>
      </c>
      <c r="G44" s="17" t="s">
        <v>153</v>
      </c>
      <c r="H44" s="15" t="str">
        <f>_xlfn.DISPIMG("ID_1D69A23981FC46FEBC8FB0BDAB47D115",1)</f>
        <v>=DISPIMG("ID_1D69A23981FC46FEBC8FB0BDAB47D115",1)</v>
      </c>
      <c r="I44" s="15"/>
      <c r="J44" s="13" t="s">
        <v>154</v>
      </c>
      <c r="K44" s="36" t="s">
        <v>155</v>
      </c>
      <c r="L44" s="35">
        <v>1</v>
      </c>
      <c r="M44" s="13" t="s">
        <v>91</v>
      </c>
      <c r="N44" s="14" t="s">
        <v>156</v>
      </c>
    </row>
    <row r="45" ht="50" customHeight="1" spans="1:14">
      <c r="A45" s="13"/>
      <c r="B45" s="14"/>
      <c r="C45" s="15"/>
      <c r="D45" s="16"/>
      <c r="E45" s="13"/>
      <c r="F45" s="15"/>
      <c r="G45" s="17"/>
      <c r="H45" s="15"/>
      <c r="I45" s="15"/>
      <c r="J45" s="13" t="s">
        <v>157</v>
      </c>
      <c r="K45" s="13" t="s">
        <v>158</v>
      </c>
      <c r="L45" s="35">
        <v>1</v>
      </c>
      <c r="M45" s="13" t="s">
        <v>91</v>
      </c>
      <c r="N45" s="14" t="s">
        <v>159</v>
      </c>
    </row>
    <row r="46" ht="50" customHeight="1" spans="1:14">
      <c r="A46" s="13"/>
      <c r="B46" s="14"/>
      <c r="C46" s="15"/>
      <c r="D46" s="16"/>
      <c r="E46" s="13"/>
      <c r="F46" s="15"/>
      <c r="G46" s="17"/>
      <c r="H46" s="15"/>
      <c r="I46" s="15"/>
      <c r="J46" s="13" t="s">
        <v>160</v>
      </c>
      <c r="K46" s="36" t="s">
        <v>161</v>
      </c>
      <c r="L46" s="35">
        <v>1</v>
      </c>
      <c r="M46" s="13" t="s">
        <v>22</v>
      </c>
      <c r="N46" s="13" t="s">
        <v>162</v>
      </c>
    </row>
    <row r="47" ht="50" customHeight="1" spans="1:14">
      <c r="A47" s="13"/>
      <c r="B47" s="14"/>
      <c r="C47" s="15"/>
      <c r="D47" s="16"/>
      <c r="E47" s="13"/>
      <c r="F47" s="15"/>
      <c r="G47" s="17"/>
      <c r="H47" s="15"/>
      <c r="I47" s="15"/>
      <c r="J47" s="13" t="s">
        <v>163</v>
      </c>
      <c r="K47" s="13" t="s">
        <v>161</v>
      </c>
      <c r="L47" s="35">
        <v>1</v>
      </c>
      <c r="M47" s="13" t="s">
        <v>22</v>
      </c>
      <c r="N47" s="13" t="s">
        <v>164</v>
      </c>
    </row>
    <row r="48" ht="50" customHeight="1" spans="1:14">
      <c r="A48" s="13"/>
      <c r="B48" s="14"/>
      <c r="C48" s="15"/>
      <c r="D48" s="16"/>
      <c r="E48" s="13"/>
      <c r="F48" s="15"/>
      <c r="G48" s="17"/>
      <c r="H48" s="15"/>
      <c r="I48" s="15"/>
      <c r="J48" s="13" t="s">
        <v>165</v>
      </c>
      <c r="K48" s="13" t="s">
        <v>21</v>
      </c>
      <c r="L48" s="35">
        <v>1</v>
      </c>
      <c r="M48" s="13" t="s">
        <v>22</v>
      </c>
      <c r="N48" s="13" t="s">
        <v>166</v>
      </c>
    </row>
    <row r="49" ht="50" customHeight="1" spans="1:14">
      <c r="A49" s="13"/>
      <c r="B49" s="14"/>
      <c r="C49" s="15"/>
      <c r="D49" s="16"/>
      <c r="E49" s="13"/>
      <c r="F49" s="15"/>
      <c r="G49" s="17"/>
      <c r="H49" s="15"/>
      <c r="I49" s="15"/>
      <c r="J49" s="13" t="s">
        <v>167</v>
      </c>
      <c r="K49" s="13" t="s">
        <v>168</v>
      </c>
      <c r="L49" s="35">
        <v>1</v>
      </c>
      <c r="M49" s="13" t="s">
        <v>22</v>
      </c>
      <c r="N49" s="13" t="s">
        <v>169</v>
      </c>
    </row>
    <row r="50" ht="50" customHeight="1" spans="1:14">
      <c r="A50" s="13"/>
      <c r="B50" s="13"/>
      <c r="C50" s="13"/>
      <c r="D50" s="13"/>
      <c r="E50" s="13"/>
      <c r="F50" s="13"/>
      <c r="G50" s="13"/>
      <c r="H50" s="13"/>
      <c r="I50" s="13"/>
      <c r="J50" s="13" t="s">
        <v>170</v>
      </c>
      <c r="K50" s="36" t="s">
        <v>171</v>
      </c>
      <c r="L50" s="35">
        <v>10</v>
      </c>
      <c r="M50" s="13" t="s">
        <v>91</v>
      </c>
      <c r="N50" s="13" t="s">
        <v>172</v>
      </c>
    </row>
    <row r="51" ht="50" customHeight="1" spans="1:14">
      <c r="A51" s="13"/>
      <c r="B51" s="13"/>
      <c r="C51" s="13"/>
      <c r="D51" s="13"/>
      <c r="E51" s="13"/>
      <c r="F51" s="13"/>
      <c r="G51" s="13"/>
      <c r="H51" s="13"/>
      <c r="I51" s="13"/>
      <c r="J51" s="13" t="s">
        <v>173</v>
      </c>
      <c r="K51" s="13" t="s">
        <v>174</v>
      </c>
      <c r="L51" s="35">
        <v>3</v>
      </c>
      <c r="M51" s="13" t="s">
        <v>22</v>
      </c>
      <c r="N51" s="13" t="s">
        <v>175</v>
      </c>
    </row>
    <row r="52" ht="50" customHeight="1" spans="1:14">
      <c r="A52" s="13">
        <v>9</v>
      </c>
      <c r="B52" s="14" t="s">
        <v>176</v>
      </c>
      <c r="C52" s="15" t="s">
        <v>177</v>
      </c>
      <c r="D52" s="16" t="s">
        <v>178</v>
      </c>
      <c r="E52" s="13">
        <v>19957320766</v>
      </c>
      <c r="F52" s="15" t="s">
        <v>179</v>
      </c>
      <c r="G52" s="32" t="s">
        <v>180</v>
      </c>
      <c r="H52" s="15" t="str">
        <f>_xlfn.DISPIMG("ID_ABDBE2E3973D4BA1B9D9BDA1266675CD",1)</f>
        <v>=DISPIMG("ID_ABDBE2E3973D4BA1B9D9BDA1266675CD",1)</v>
      </c>
      <c r="I52" s="15" t="str">
        <f>_xlfn.DISPIMG("ID_E7CCB7EF73A449AAAD3183D7AF8821DC",1)</f>
        <v>=DISPIMG("ID_E7CCB7EF73A449AAAD3183D7AF8821DC",1)</v>
      </c>
      <c r="J52" s="13" t="s">
        <v>69</v>
      </c>
      <c r="K52" s="13" t="s">
        <v>181</v>
      </c>
      <c r="L52" s="35">
        <v>2</v>
      </c>
      <c r="M52" s="36" t="s">
        <v>182</v>
      </c>
      <c r="N52" s="38" t="s">
        <v>183</v>
      </c>
    </row>
    <row r="53" ht="50" customHeight="1" spans="1:14">
      <c r="A53" s="13"/>
      <c r="B53" s="13"/>
      <c r="C53" s="13"/>
      <c r="D53" s="13"/>
      <c r="E53" s="13"/>
      <c r="F53" s="13"/>
      <c r="G53" s="33"/>
      <c r="H53" s="13"/>
      <c r="I53" s="15" t="str">
        <f>_xlfn.DISPIMG("ID_E99BE12F6F25488E854666B145A113D0",1)</f>
        <v>=DISPIMG("ID_E99BE12F6F25488E854666B145A113D0",1)</v>
      </c>
      <c r="J53" s="13" t="s">
        <v>184</v>
      </c>
      <c r="K53" s="36" t="s">
        <v>181</v>
      </c>
      <c r="L53" s="35">
        <v>3</v>
      </c>
      <c r="M53" s="36" t="s">
        <v>182</v>
      </c>
      <c r="N53" s="37" t="s">
        <v>185</v>
      </c>
    </row>
    <row r="54" ht="50" customHeight="1" spans="1:14">
      <c r="A54" s="13">
        <v>10</v>
      </c>
      <c r="B54" s="14" t="s">
        <v>186</v>
      </c>
      <c r="C54" s="15" t="s">
        <v>187</v>
      </c>
      <c r="D54" s="16" t="s">
        <v>178</v>
      </c>
      <c r="E54" s="13">
        <v>13918307605</v>
      </c>
      <c r="F54" s="15" t="s">
        <v>188</v>
      </c>
      <c r="G54" s="17" t="s">
        <v>189</v>
      </c>
      <c r="H54" s="15" t="str">
        <f>_xlfn.DISPIMG("ID_B29DE0FEDD0F4CD8969211C31D3837A2",1)</f>
        <v>=DISPIMG("ID_B29DE0FEDD0F4CD8969211C31D3837A2",1)</v>
      </c>
      <c r="I54" s="20" t="str">
        <f>_xlfn.DISPIMG("ID_F47369CC220F41CDBA816BE87D021F3D",1)</f>
        <v>=DISPIMG("ID_F47369CC220F41CDBA816BE87D021F3D",1)</v>
      </c>
      <c r="J54" s="13" t="s">
        <v>190</v>
      </c>
      <c r="K54" s="13" t="s">
        <v>168</v>
      </c>
      <c r="L54" s="35">
        <v>10</v>
      </c>
      <c r="M54" s="13" t="s">
        <v>182</v>
      </c>
      <c r="N54" s="13" t="s">
        <v>191</v>
      </c>
    </row>
    <row r="55" ht="50" customHeight="1" spans="1:14">
      <c r="A55" s="13"/>
      <c r="B55" s="14"/>
      <c r="C55" s="15"/>
      <c r="D55" s="16"/>
      <c r="E55" s="13"/>
      <c r="F55" s="15"/>
      <c r="G55" s="17"/>
      <c r="H55" s="15"/>
      <c r="I55" s="31"/>
      <c r="J55" s="13" t="s">
        <v>160</v>
      </c>
      <c r="K55" s="13" t="s">
        <v>192</v>
      </c>
      <c r="L55" s="35">
        <v>10</v>
      </c>
      <c r="M55" s="13" t="s">
        <v>22</v>
      </c>
      <c r="N55" s="13" t="s">
        <v>193</v>
      </c>
    </row>
    <row r="56" ht="50" customHeight="1" spans="1:14">
      <c r="A56" s="13"/>
      <c r="B56" s="14"/>
      <c r="C56" s="15"/>
      <c r="D56" s="16"/>
      <c r="E56" s="13"/>
      <c r="F56" s="15"/>
      <c r="G56" s="17"/>
      <c r="H56" s="15"/>
      <c r="I56" s="20" t="str">
        <f>_xlfn.DISPIMG("ID_6CA916E6EA454F7394F622405D5388F5",1)</f>
        <v>=DISPIMG("ID_6CA916E6EA454F7394F622405D5388F5",1)</v>
      </c>
      <c r="J56" s="13" t="s">
        <v>194</v>
      </c>
      <c r="K56" s="13" t="s">
        <v>192</v>
      </c>
      <c r="L56" s="35">
        <v>5</v>
      </c>
      <c r="M56" s="13" t="s">
        <v>22</v>
      </c>
      <c r="N56" s="13" t="s">
        <v>195</v>
      </c>
    </row>
    <row r="57" ht="50" customHeight="1" spans="1:14">
      <c r="A57" s="13"/>
      <c r="B57" s="14"/>
      <c r="C57" s="15"/>
      <c r="D57" s="16"/>
      <c r="E57" s="13"/>
      <c r="F57" s="15"/>
      <c r="G57" s="17"/>
      <c r="H57" s="15"/>
      <c r="I57" s="31"/>
      <c r="J57" s="13" t="s">
        <v>196</v>
      </c>
      <c r="K57" s="13" t="s">
        <v>197</v>
      </c>
      <c r="L57" s="35">
        <v>10</v>
      </c>
      <c r="M57" s="13" t="s">
        <v>22</v>
      </c>
      <c r="N57" s="13" t="s">
        <v>198</v>
      </c>
    </row>
    <row r="58" ht="50" customHeight="1" spans="1:14">
      <c r="A58" s="13"/>
      <c r="B58" s="13"/>
      <c r="C58" s="13"/>
      <c r="D58" s="13"/>
      <c r="E58" s="13"/>
      <c r="F58" s="13"/>
      <c r="G58" s="13"/>
      <c r="H58" s="13"/>
      <c r="I58" s="20" t="str">
        <f>_xlfn.DISPIMG("ID_D859C7E35CDA4343A27C501582344209",1)</f>
        <v>=DISPIMG("ID_D859C7E35CDA4343A27C501582344209",1)</v>
      </c>
      <c r="J58" s="13" t="s">
        <v>141</v>
      </c>
      <c r="K58" s="13" t="s">
        <v>199</v>
      </c>
      <c r="L58" s="35">
        <v>5</v>
      </c>
      <c r="M58" s="13" t="s">
        <v>22</v>
      </c>
      <c r="N58" s="13" t="s">
        <v>200</v>
      </c>
    </row>
    <row r="59" ht="50" customHeight="1" spans="1:14">
      <c r="A59" s="13"/>
      <c r="B59" s="13"/>
      <c r="C59" s="13"/>
      <c r="D59" s="13"/>
      <c r="E59" s="13"/>
      <c r="F59" s="13"/>
      <c r="G59" s="13"/>
      <c r="H59" s="13"/>
      <c r="I59" s="31"/>
      <c r="J59" s="13" t="s">
        <v>201</v>
      </c>
      <c r="K59" s="13" t="s">
        <v>202</v>
      </c>
      <c r="L59" s="35">
        <v>5</v>
      </c>
      <c r="M59" s="13" t="s">
        <v>22</v>
      </c>
      <c r="N59" s="13" t="s">
        <v>200</v>
      </c>
    </row>
    <row r="60" ht="50" customHeight="1" spans="1:14">
      <c r="A60" s="18">
        <v>11</v>
      </c>
      <c r="B60" s="19" t="s">
        <v>203</v>
      </c>
      <c r="C60" s="20" t="s">
        <v>204</v>
      </c>
      <c r="D60" s="21" t="s">
        <v>205</v>
      </c>
      <c r="E60" s="18">
        <v>15257303011</v>
      </c>
      <c r="F60" s="20" t="s">
        <v>206</v>
      </c>
      <c r="G60" s="20" t="s">
        <v>207</v>
      </c>
      <c r="H60" s="22" t="str">
        <f>_xlfn.DISPIMG("ID_6DF284CDAF924EA38D927F81C6DD9486",1)</f>
        <v>=DISPIMG("ID_6DF284CDAF924EA38D927F81C6DD9486",1)</v>
      </c>
      <c r="I60" s="22"/>
      <c r="J60" s="13" t="s">
        <v>208</v>
      </c>
      <c r="K60" s="36" t="s">
        <v>70</v>
      </c>
      <c r="L60" s="35">
        <v>1</v>
      </c>
      <c r="M60" s="13" t="s">
        <v>22</v>
      </c>
      <c r="N60" s="36" t="s">
        <v>209</v>
      </c>
    </row>
    <row r="61" ht="50" customHeight="1" spans="1:14">
      <c r="A61" s="23"/>
      <c r="B61" s="24"/>
      <c r="C61" s="27"/>
      <c r="D61" s="26"/>
      <c r="E61" s="23"/>
      <c r="F61" s="27"/>
      <c r="G61" s="27"/>
      <c r="H61" s="25"/>
      <c r="I61" s="25"/>
      <c r="J61" s="36" t="s">
        <v>210</v>
      </c>
      <c r="K61" s="36" t="s">
        <v>73</v>
      </c>
      <c r="L61" s="35">
        <v>2</v>
      </c>
      <c r="M61" s="13" t="s">
        <v>22</v>
      </c>
      <c r="N61" s="13" t="s">
        <v>191</v>
      </c>
    </row>
    <row r="62" ht="50" customHeight="1" spans="1:14">
      <c r="A62" s="28"/>
      <c r="B62" s="29"/>
      <c r="C62" s="31"/>
      <c r="D62" s="34"/>
      <c r="E62" s="28"/>
      <c r="F62" s="31"/>
      <c r="G62" s="31"/>
      <c r="H62" s="30"/>
      <c r="I62" s="30"/>
      <c r="J62" s="36" t="s">
        <v>211</v>
      </c>
      <c r="K62" s="36" t="s">
        <v>66</v>
      </c>
      <c r="L62" s="35">
        <v>5</v>
      </c>
      <c r="M62" s="13" t="s">
        <v>22</v>
      </c>
      <c r="N62" s="36" t="s">
        <v>212</v>
      </c>
    </row>
    <row r="63" ht="50" customHeight="1" spans="1:14">
      <c r="A63" s="13">
        <v>12</v>
      </c>
      <c r="B63" s="14" t="s">
        <v>213</v>
      </c>
      <c r="C63" s="15" t="s">
        <v>214</v>
      </c>
      <c r="D63" s="16" t="s">
        <v>215</v>
      </c>
      <c r="E63" s="13">
        <v>13645738406</v>
      </c>
      <c r="F63" s="15" t="s">
        <v>216</v>
      </c>
      <c r="G63" s="17" t="s">
        <v>217</v>
      </c>
      <c r="H63" s="17" t="s">
        <v>89</v>
      </c>
      <c r="I63" s="17" t="s">
        <v>89</v>
      </c>
      <c r="J63" s="13" t="s">
        <v>218</v>
      </c>
      <c r="K63" s="13" t="s">
        <v>219</v>
      </c>
      <c r="L63" s="35">
        <v>1</v>
      </c>
      <c r="M63" s="13" t="s">
        <v>22</v>
      </c>
      <c r="N63" s="13" t="s">
        <v>220</v>
      </c>
    </row>
    <row r="64" ht="50" customHeight="1" spans="1:14">
      <c r="A64" s="13"/>
      <c r="B64" s="14"/>
      <c r="C64" s="15"/>
      <c r="D64" s="16"/>
      <c r="E64" s="13"/>
      <c r="F64" s="15"/>
      <c r="G64" s="17"/>
      <c r="H64" s="15"/>
      <c r="I64" s="15"/>
      <c r="J64" s="13" t="s">
        <v>221</v>
      </c>
      <c r="K64" s="13" t="s">
        <v>81</v>
      </c>
      <c r="L64" s="35">
        <v>1</v>
      </c>
      <c r="M64" s="13" t="s">
        <v>22</v>
      </c>
      <c r="N64" s="13" t="s">
        <v>222</v>
      </c>
    </row>
    <row r="65" ht="50" customHeight="1" spans="1:14">
      <c r="A65" s="13"/>
      <c r="B65" s="13"/>
      <c r="C65" s="13"/>
      <c r="D65" s="13"/>
      <c r="E65" s="13"/>
      <c r="F65" s="13"/>
      <c r="G65" s="13"/>
      <c r="H65" s="13"/>
      <c r="I65" s="13"/>
      <c r="J65" s="13" t="s">
        <v>223</v>
      </c>
      <c r="K65" s="13" t="s">
        <v>161</v>
      </c>
      <c r="L65" s="35">
        <v>1</v>
      </c>
      <c r="M65" s="13" t="s">
        <v>22</v>
      </c>
      <c r="N65" s="13" t="s">
        <v>224</v>
      </c>
    </row>
    <row r="66" ht="50" customHeight="1" spans="1:14">
      <c r="A66" s="13"/>
      <c r="B66" s="13"/>
      <c r="C66" s="13"/>
      <c r="D66" s="13"/>
      <c r="E66" s="13"/>
      <c r="F66" s="13"/>
      <c r="G66" s="13"/>
      <c r="H66" s="13"/>
      <c r="I66" s="13"/>
      <c r="J66" s="13" t="s">
        <v>225</v>
      </c>
      <c r="K66" s="13" t="s">
        <v>226</v>
      </c>
      <c r="L66" s="35">
        <v>2</v>
      </c>
      <c r="M66" s="13" t="s">
        <v>22</v>
      </c>
      <c r="N66" s="13" t="s">
        <v>227</v>
      </c>
    </row>
    <row r="67" ht="50" customHeight="1" spans="1:14">
      <c r="A67" s="18">
        <v>13</v>
      </c>
      <c r="B67" s="39" t="s">
        <v>228</v>
      </c>
      <c r="C67" s="20" t="s">
        <v>229</v>
      </c>
      <c r="D67" s="21" t="s">
        <v>230</v>
      </c>
      <c r="E67" s="18">
        <v>13645738406</v>
      </c>
      <c r="F67" s="20" t="s">
        <v>231</v>
      </c>
      <c r="G67" s="20" t="s">
        <v>232</v>
      </c>
      <c r="H67" s="22" t="str">
        <f>_xlfn.DISPIMG("ID_10792FCE3530421BA409B94136852EFA",1)</f>
        <v>=DISPIMG("ID_10792FCE3530421BA409B94136852EFA",1)</v>
      </c>
      <c r="I67" s="15" t="str">
        <f>_xlfn.DISPIMG("ID_AFC22A8A3F7947E099E07C58F28E88B3",1)</f>
        <v>=DISPIMG("ID_AFC22A8A3F7947E099E07C58F28E88B3",1)</v>
      </c>
      <c r="J67" s="36" t="s">
        <v>201</v>
      </c>
      <c r="K67" s="36" t="s">
        <v>233</v>
      </c>
      <c r="L67" s="35">
        <v>3</v>
      </c>
      <c r="M67" s="13" t="s">
        <v>22</v>
      </c>
      <c r="N67" s="36" t="s">
        <v>234</v>
      </c>
    </row>
    <row r="68" ht="50" customHeight="1" spans="1:14">
      <c r="A68" s="23"/>
      <c r="B68" s="40"/>
      <c r="C68" s="27"/>
      <c r="D68" s="26"/>
      <c r="E68" s="23"/>
      <c r="F68" s="27"/>
      <c r="G68" s="27"/>
      <c r="H68" s="25"/>
      <c r="I68" s="15" t="str">
        <f>_xlfn.DISPIMG("ID_2F06C5C309464557BC052A69C6230B14",1)</f>
        <v>=DISPIMG("ID_2F06C5C309464557BC052A69C6230B14",1)</v>
      </c>
      <c r="J68" s="36" t="s">
        <v>235</v>
      </c>
      <c r="K68" s="36" t="s">
        <v>233</v>
      </c>
      <c r="L68" s="35">
        <v>3</v>
      </c>
      <c r="M68" s="13" t="s">
        <v>22</v>
      </c>
      <c r="N68" s="36" t="s">
        <v>236</v>
      </c>
    </row>
    <row r="69" ht="50" customHeight="1" spans="1:14">
      <c r="A69" s="23"/>
      <c r="B69" s="40"/>
      <c r="C69" s="27"/>
      <c r="D69" s="26"/>
      <c r="E69" s="23"/>
      <c r="F69" s="27"/>
      <c r="G69" s="27"/>
      <c r="H69" s="25"/>
      <c r="I69" s="15" t="str">
        <f>_xlfn.DISPIMG("ID_8C851742099B42B69A584F88939A1ECB",1)</f>
        <v>=DISPIMG("ID_8C851742099B42B69A584F88939A1ECB",1)</v>
      </c>
      <c r="J69" s="36" t="s">
        <v>141</v>
      </c>
      <c r="K69" s="36" t="s">
        <v>233</v>
      </c>
      <c r="L69" s="35">
        <v>3</v>
      </c>
      <c r="M69" s="13" t="s">
        <v>22</v>
      </c>
      <c r="N69" s="36" t="s">
        <v>237</v>
      </c>
    </row>
    <row r="70" ht="50" customHeight="1" spans="1:14">
      <c r="A70" s="23"/>
      <c r="B70" s="40"/>
      <c r="C70" s="27"/>
      <c r="D70" s="26"/>
      <c r="E70" s="23"/>
      <c r="F70" s="27"/>
      <c r="G70" s="27"/>
      <c r="H70" s="25"/>
      <c r="I70" s="22"/>
      <c r="J70" s="47" t="s">
        <v>238</v>
      </c>
      <c r="K70" s="36" t="s">
        <v>233</v>
      </c>
      <c r="L70" s="35">
        <v>3</v>
      </c>
      <c r="M70" s="13" t="s">
        <v>22</v>
      </c>
      <c r="N70" s="36" t="s">
        <v>239</v>
      </c>
    </row>
    <row r="71" ht="50" customHeight="1" spans="1:14">
      <c r="A71" s="28"/>
      <c r="B71" s="40"/>
      <c r="C71" s="27"/>
      <c r="D71" s="26"/>
      <c r="E71" s="23"/>
      <c r="F71" s="27"/>
      <c r="G71" s="27"/>
      <c r="H71" s="25"/>
      <c r="I71" s="22"/>
      <c r="J71" s="47" t="s">
        <v>240</v>
      </c>
      <c r="K71" s="36" t="s">
        <v>233</v>
      </c>
      <c r="L71" s="35">
        <v>1</v>
      </c>
      <c r="M71" s="13" t="s">
        <v>22</v>
      </c>
      <c r="N71" s="36" t="s">
        <v>241</v>
      </c>
    </row>
    <row r="72" ht="86" customHeight="1" spans="1:14">
      <c r="A72" s="13">
        <v>14</v>
      </c>
      <c r="B72" s="41" t="s">
        <v>242</v>
      </c>
      <c r="C72" s="42" t="s">
        <v>243</v>
      </c>
      <c r="D72" s="41" t="s">
        <v>244</v>
      </c>
      <c r="E72" s="41">
        <v>18657341689</v>
      </c>
      <c r="F72" s="41" t="s">
        <v>245</v>
      </c>
      <c r="G72" s="43" t="s">
        <v>246</v>
      </c>
      <c r="H72" s="44" t="str">
        <f>_xlfn.DISPIMG("ID_EDBB5D9DEA334990B5606046F67615F4",1)</f>
        <v>=DISPIMG("ID_EDBB5D9DEA334990B5606046F67615F4",1)</v>
      </c>
      <c r="I72" s="44" t="str">
        <f>_xlfn.DISPIMG("ID_F106A550001D49548AE2713FC49C57B2",1)</f>
        <v>=DISPIMG("ID_F106A550001D49548AE2713FC49C57B2",1)</v>
      </c>
      <c r="J72" s="48" t="s">
        <v>247</v>
      </c>
      <c r="K72" s="49" t="s">
        <v>248</v>
      </c>
      <c r="L72" s="36">
        <v>5</v>
      </c>
      <c r="M72" s="13" t="s">
        <v>22</v>
      </c>
      <c r="N72" s="36" t="s">
        <v>249</v>
      </c>
    </row>
    <row r="73" ht="50.5" customHeight="1" spans="1:14">
      <c r="A73" s="13"/>
      <c r="B73" s="45"/>
      <c r="C73" s="42"/>
      <c r="D73" s="41"/>
      <c r="E73" s="41"/>
      <c r="F73" s="41"/>
      <c r="G73" s="43"/>
      <c r="H73" s="44"/>
      <c r="I73" s="48" t="str">
        <f>_xlfn.DISPIMG("ID_587A47E78D744A64BDB512B6955742BC",1)</f>
        <v>=DISPIMG("ID_587A47E78D744A64BDB512B6955742BC",1)</v>
      </c>
      <c r="J73" s="48" t="s">
        <v>201</v>
      </c>
      <c r="K73" s="49" t="s">
        <v>73</v>
      </c>
      <c r="L73" s="36">
        <v>3</v>
      </c>
      <c r="M73" s="13" t="s">
        <v>22</v>
      </c>
      <c r="N73" s="36" t="s">
        <v>250</v>
      </c>
    </row>
    <row r="74" ht="50.5" customHeight="1" spans="1:14">
      <c r="A74" s="13"/>
      <c r="B74" s="46"/>
      <c r="C74" s="42"/>
      <c r="D74" s="46"/>
      <c r="E74" s="46"/>
      <c r="F74" s="46"/>
      <c r="G74" s="46"/>
      <c r="H74" s="44"/>
      <c r="I74" s="44" t="str">
        <f>_xlfn.DISPIMG("ID_BFA1578737D74E22B53410730565DE9F",1)</f>
        <v>=DISPIMG("ID_BFA1578737D74E22B53410730565DE9F",1)</v>
      </c>
      <c r="J74" s="48" t="s">
        <v>251</v>
      </c>
      <c r="K74" s="49" t="s">
        <v>73</v>
      </c>
      <c r="L74" s="36">
        <v>2</v>
      </c>
      <c r="M74" s="13" t="s">
        <v>22</v>
      </c>
      <c r="N74" s="36" t="s">
        <v>252</v>
      </c>
    </row>
    <row r="75" ht="50.5" customHeight="1" spans="1:14">
      <c r="A75" s="13"/>
      <c r="B75" s="46"/>
      <c r="C75" s="42"/>
      <c r="D75" s="46"/>
      <c r="E75" s="46"/>
      <c r="F75" s="46"/>
      <c r="G75" s="46"/>
      <c r="H75" s="44"/>
      <c r="I75" s="44" t="str">
        <f>_xlfn.DISPIMG("ID_3C1BC85C20824244A90D00CC05682F09",1)</f>
        <v>=DISPIMG("ID_3C1BC85C20824244A90D00CC05682F09",1)</v>
      </c>
      <c r="J75" s="48" t="s">
        <v>253</v>
      </c>
      <c r="K75" s="49" t="s">
        <v>73</v>
      </c>
      <c r="L75" s="36">
        <v>2</v>
      </c>
      <c r="M75" s="13" t="s">
        <v>22</v>
      </c>
      <c r="N75" s="36" t="s">
        <v>239</v>
      </c>
    </row>
  </sheetData>
  <sheetProtection formatCells="0" formatColumns="0" formatRows="0" insertRows="0" insertColumns="0" insertHyperlinks="0" deleteColumns="0" deleteRows="0" sort="0" autoFilter="0" pivotTables="0"/>
  <mergeCells count="129">
    <mergeCell ref="A1:N1"/>
    <mergeCell ref="A3:A6"/>
    <mergeCell ref="A7:A17"/>
    <mergeCell ref="A18:A24"/>
    <mergeCell ref="A25:A32"/>
    <mergeCell ref="A33:A34"/>
    <mergeCell ref="A35:A37"/>
    <mergeCell ref="A38:A43"/>
    <mergeCell ref="A44:A51"/>
    <mergeCell ref="A52:A53"/>
    <mergeCell ref="A54:A59"/>
    <mergeCell ref="A60:A62"/>
    <mergeCell ref="A63:A66"/>
    <mergeCell ref="A67:A71"/>
    <mergeCell ref="A72:A75"/>
    <mergeCell ref="B3:B6"/>
    <mergeCell ref="B7:B17"/>
    <mergeCell ref="B18:B24"/>
    <mergeCell ref="B25:B32"/>
    <mergeCell ref="B33:B34"/>
    <mergeCell ref="B35:B37"/>
    <mergeCell ref="B38:B43"/>
    <mergeCell ref="B44:B51"/>
    <mergeCell ref="B52:B53"/>
    <mergeCell ref="B54:B59"/>
    <mergeCell ref="B60:B62"/>
    <mergeCell ref="B63:B66"/>
    <mergeCell ref="B67:B71"/>
    <mergeCell ref="B72:B75"/>
    <mergeCell ref="C3:C6"/>
    <mergeCell ref="C7:C17"/>
    <mergeCell ref="C18:C24"/>
    <mergeCell ref="C25:C32"/>
    <mergeCell ref="C33:C34"/>
    <mergeCell ref="C35:C37"/>
    <mergeCell ref="C38:C43"/>
    <mergeCell ref="C44:C51"/>
    <mergeCell ref="C52:C53"/>
    <mergeCell ref="C54:C59"/>
    <mergeCell ref="C60:C62"/>
    <mergeCell ref="C63:C66"/>
    <mergeCell ref="C67:C71"/>
    <mergeCell ref="C72:C75"/>
    <mergeCell ref="D3:D6"/>
    <mergeCell ref="D7:D17"/>
    <mergeCell ref="D18:D24"/>
    <mergeCell ref="D25:D32"/>
    <mergeCell ref="D33:D34"/>
    <mergeCell ref="D35:D37"/>
    <mergeCell ref="D38:D43"/>
    <mergeCell ref="D44:D51"/>
    <mergeCell ref="D52:D53"/>
    <mergeCell ref="D54:D59"/>
    <mergeCell ref="D60:D62"/>
    <mergeCell ref="D63:D66"/>
    <mergeCell ref="D67:D71"/>
    <mergeCell ref="D72:D75"/>
    <mergeCell ref="E3:E6"/>
    <mergeCell ref="E7:E17"/>
    <mergeCell ref="E18:E24"/>
    <mergeCell ref="E25:E32"/>
    <mergeCell ref="E33:E34"/>
    <mergeCell ref="E35:E37"/>
    <mergeCell ref="E38:E43"/>
    <mergeCell ref="E44:E51"/>
    <mergeCell ref="E52:E53"/>
    <mergeCell ref="E54:E59"/>
    <mergeCell ref="E60:E62"/>
    <mergeCell ref="E63:E66"/>
    <mergeCell ref="E67:E71"/>
    <mergeCell ref="E72:E75"/>
    <mergeCell ref="F3:F6"/>
    <mergeCell ref="F7:F17"/>
    <mergeCell ref="F18:F24"/>
    <mergeCell ref="F25:F32"/>
    <mergeCell ref="F33:F34"/>
    <mergeCell ref="F35:F37"/>
    <mergeCell ref="F38:F43"/>
    <mergeCell ref="F44:F51"/>
    <mergeCell ref="F52:F53"/>
    <mergeCell ref="F54:F59"/>
    <mergeCell ref="F60:F62"/>
    <mergeCell ref="F63:F66"/>
    <mergeCell ref="F67:F71"/>
    <mergeCell ref="F72:F75"/>
    <mergeCell ref="G3:G6"/>
    <mergeCell ref="G7:G17"/>
    <mergeCell ref="G18:G24"/>
    <mergeCell ref="G25:G32"/>
    <mergeCell ref="G33:G34"/>
    <mergeCell ref="G35:G37"/>
    <mergeCell ref="G38:G43"/>
    <mergeCell ref="G44:G51"/>
    <mergeCell ref="G52:G53"/>
    <mergeCell ref="G54:G59"/>
    <mergeCell ref="G60:G62"/>
    <mergeCell ref="G63:G66"/>
    <mergeCell ref="G67:G71"/>
    <mergeCell ref="G72:G75"/>
    <mergeCell ref="H3:H6"/>
    <mergeCell ref="H7:H17"/>
    <mergeCell ref="H18:H24"/>
    <mergeCell ref="H25:H32"/>
    <mergeCell ref="H33:H34"/>
    <mergeCell ref="H35:H37"/>
    <mergeCell ref="H38:H43"/>
    <mergeCell ref="H44:H51"/>
    <mergeCell ref="H52:H53"/>
    <mergeCell ref="H54:H59"/>
    <mergeCell ref="H60:H62"/>
    <mergeCell ref="H63:H66"/>
    <mergeCell ref="H67:H71"/>
    <mergeCell ref="H72:H75"/>
    <mergeCell ref="I3:I6"/>
    <mergeCell ref="I7:I10"/>
    <mergeCell ref="I11:I13"/>
    <mergeCell ref="I14:I17"/>
    <mergeCell ref="I23:I24"/>
    <mergeCell ref="I25:I32"/>
    <mergeCell ref="I33:I34"/>
    <mergeCell ref="I35:I37"/>
    <mergeCell ref="I38:I39"/>
    <mergeCell ref="I40:I41"/>
    <mergeCell ref="I42:I43"/>
    <mergeCell ref="I44:I51"/>
    <mergeCell ref="I54:I55"/>
    <mergeCell ref="I56:I57"/>
    <mergeCell ref="I58:I59"/>
    <mergeCell ref="I63:I66"/>
  </mergeCells>
  <pageMargins left="0.75" right="0.75" top="1" bottom="1" header="0.5" footer="0.5"/>
  <pageSetup paperSize="1" scale="14" orientation="portrait" horizontalDpi="300" verticalDpi="300"/>
  <headerFooter alignWithMargins="0" scaleWithDoc="0"/>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15"/>
  <sheetViews>
    <sheetView tabSelected="1" workbookViewId="0">
      <selection activeCell="A1" sqref="A1:B15"/>
    </sheetView>
  </sheetViews>
  <sheetFormatPr defaultColWidth="8.88888888888889" defaultRowHeight="16.5" outlineLevelCol="1"/>
  <cols>
    <col min="1" max="1" width="6.77777777777778" style="1" customWidth="1"/>
    <col min="2" max="2" width="37.7777777777778" style="1" customWidth="1"/>
  </cols>
  <sheetData>
    <row r="1" ht="30" customHeight="1" spans="1:2">
      <c r="A1" s="2" t="s">
        <v>1</v>
      </c>
      <c r="B1" s="2" t="s">
        <v>2</v>
      </c>
    </row>
    <row r="2" ht="30" customHeight="1" spans="1:2">
      <c r="A2" s="3">
        <v>1</v>
      </c>
      <c r="B2" s="3" t="s">
        <v>15</v>
      </c>
    </row>
    <row r="3" ht="30" customHeight="1" spans="1:2">
      <c r="A3" s="4">
        <v>2</v>
      </c>
      <c r="B3" s="4" t="s">
        <v>31</v>
      </c>
    </row>
    <row r="4" ht="30" customHeight="1" spans="1:2">
      <c r="A4" s="4">
        <v>3</v>
      </c>
      <c r="B4" s="4" t="s">
        <v>60</v>
      </c>
    </row>
    <row r="5" ht="30" customHeight="1" spans="1:2">
      <c r="A5" s="3">
        <v>4</v>
      </c>
      <c r="B5" s="3" t="s">
        <v>84</v>
      </c>
    </row>
    <row r="6" ht="30" customHeight="1" spans="1:2">
      <c r="A6" s="3">
        <v>5</v>
      </c>
      <c r="B6" s="3" t="s">
        <v>107</v>
      </c>
    </row>
    <row r="7" ht="30" customHeight="1" spans="1:2">
      <c r="A7" s="3">
        <v>6</v>
      </c>
      <c r="B7" s="3" t="s">
        <v>117</v>
      </c>
    </row>
    <row r="8" ht="30" customHeight="1" spans="1:2">
      <c r="A8" s="3">
        <v>7</v>
      </c>
      <c r="B8" s="3" t="s">
        <v>128</v>
      </c>
    </row>
    <row r="9" ht="30" customHeight="1" spans="1:2">
      <c r="A9" s="3">
        <v>8</v>
      </c>
      <c r="B9" s="3" t="s">
        <v>149</v>
      </c>
    </row>
    <row r="10" ht="30" customHeight="1" spans="1:2">
      <c r="A10" s="3">
        <v>9</v>
      </c>
      <c r="B10" s="3" t="s">
        <v>176</v>
      </c>
    </row>
    <row r="11" ht="30" customHeight="1" spans="1:2">
      <c r="A11" s="3">
        <v>10</v>
      </c>
      <c r="B11" s="3" t="s">
        <v>186</v>
      </c>
    </row>
    <row r="12" ht="30" customHeight="1" spans="1:2">
      <c r="A12" s="4">
        <v>11</v>
      </c>
      <c r="B12" s="4" t="s">
        <v>203</v>
      </c>
    </row>
    <row r="13" ht="30" customHeight="1" spans="1:2">
      <c r="A13" s="3">
        <v>12</v>
      </c>
      <c r="B13" s="3" t="s">
        <v>213</v>
      </c>
    </row>
    <row r="14" ht="30" customHeight="1" spans="1:2">
      <c r="A14" s="4">
        <v>13</v>
      </c>
      <c r="B14" s="5" t="s">
        <v>228</v>
      </c>
    </row>
    <row r="15" ht="30" customHeight="1" spans="1:2">
      <c r="A15" s="3">
        <v>14</v>
      </c>
      <c r="B15" s="6" t="s">
        <v>242</v>
      </c>
    </row>
  </sheetData>
  <pageMargins left="0.75" right="0.75" top="1" bottom="1" header="0.5" footer="0.5"/>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8.88888888888889" defaultRowHeight="16.5"/>
  <sheetData/>
  <sheetProtection formatCells="0" formatColumns="0" formatRows="0" insertRows="0" insertColumns="0" insertHyperlinks="0" deleteColumns="0" deleteRows="0" sort="0" autoFilter="0" pivotTables="0"/>
  <pageMargins left="0.75" right="0.75" top="1" bottom="1" header="0.5" footer="0.5"/>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06C82605-B75B-4693-9329-32AAD527C692}">
  <ds:schemaRefs/>
</ds:datastoreItem>
</file>

<file path=customXml/itemProps2.xml><?xml version="1.0" encoding="utf-8"?>
<ds:datastoreItem xmlns:ds="http://schemas.openxmlformats.org/officeDocument/2006/customXml" ds:itemID="{224D003E-15C9-4FFE-AB16-9E66474EAE4E}">
  <ds:schemaRefs/>
</ds:datastoreItem>
</file>

<file path=docProps/app.xml><?xml version="1.0" encoding="utf-8"?>
<Properties xmlns="http://schemas.openxmlformats.org/officeDocument/2006/extended-properties" xmlns:vt="http://schemas.openxmlformats.org/officeDocument/2006/docPropsVTypes">
  <Application>WPS Office WWO_wpscloud_20250219182124-fcb3e01718</Application>
  <HeadingPairs>
    <vt:vector size="2" baseType="variant">
      <vt:variant>
        <vt:lpstr>工作表</vt:lpstr>
      </vt:variant>
      <vt:variant>
        <vt:i4>3</vt:i4>
      </vt:variant>
    </vt:vector>
  </HeadingPairs>
  <TitlesOfParts>
    <vt:vector size="3" baseType="lpstr">
      <vt:lpstr>岗位信息收集表</vt:lpstr>
      <vt:lpstr>Sheet1</vt:lpstr>
      <vt:lpstr>WpsReserved_CellImgList</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就业树CZ</cp:lastModifiedBy>
  <dcterms:created xsi:type="dcterms:W3CDTF">2024-11-02T06:12:00Z</dcterms:created>
  <dcterms:modified xsi:type="dcterms:W3CDTF">2025-02-27T03:33:04Z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0F1EF587F9D24E8785C876089795F514_13</vt:lpwstr>
  </property>
  <property fmtid="{D5CDD505-2E9C-101B-9397-08002B2CF9AE}" pid="3" name="KSOProductBuildVer">
    <vt:lpwstr>2052-12.1.0.19770</vt:lpwstr>
  </property>
</Properties>
</file>